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5867EE3A-65EC-42C4-BC1D-48D64B26076A}" xr6:coauthVersionLast="36" xr6:coauthVersionMax="36" xr10:uidLastSave="{00000000-0000-0000-0000-000000000000}"/>
  <bookViews>
    <workbookView xWindow="-108" yWindow="-108" windowWidth="19428" windowHeight="10308" tabRatio="853" xr2:uid="{00000000-000D-0000-FFFF-FFFF00000000}"/>
  </bookViews>
  <sheets>
    <sheet name="Phụ biểu 01" sheetId="2" r:id="rId1"/>
    <sheet name="Phụ biểu 02" sheetId="3" r:id="rId2"/>
    <sheet name="Phụ biểu 03" sheetId="4" r:id="rId3"/>
    <sheet name="phục biểu số 04" sheetId="5" r:id="rId4"/>
    <sheet name="Phụ biểu số 06" sheetId="7" r:id="rId5"/>
    <sheet name="danh mục dự án nhóm A, B, C" sheetId="6" r:id="rId6"/>
  </sheets>
  <definedNames>
    <definedName name="_xlnm.Print_Titles" localSheetId="2">'Phụ biểu 03'!$4:$8</definedName>
  </definedNames>
  <calcPr calcId="191029"/>
</workbook>
</file>

<file path=xl/calcChain.xml><?xml version="1.0" encoding="utf-8"?>
<calcChain xmlns="http://schemas.openxmlformats.org/spreadsheetml/2006/main">
  <c r="F5" i="6" l="1"/>
  <c r="Q11" i="4"/>
  <c r="G62" i="6" l="1"/>
  <c r="G61" i="6" s="1"/>
  <c r="F62" i="6"/>
  <c r="F61" i="6"/>
  <c r="D62" i="6"/>
  <c r="D61" i="6" s="1"/>
  <c r="G51" i="6"/>
  <c r="F51" i="6"/>
  <c r="D51" i="6"/>
  <c r="G40" i="6"/>
  <c r="F40" i="6"/>
  <c r="D40" i="6"/>
  <c r="F39" i="6" l="1"/>
  <c r="G39" i="6"/>
  <c r="D39" i="6"/>
  <c r="G23" i="6" l="1"/>
  <c r="F23" i="6"/>
  <c r="G31" i="6"/>
  <c r="F31" i="6"/>
  <c r="D15" i="6"/>
  <c r="D37" i="6"/>
  <c r="D31" i="6"/>
  <c r="D29" i="6"/>
  <c r="D27" i="6"/>
  <c r="D23" i="6"/>
  <c r="G11" i="6"/>
  <c r="F11" i="6"/>
  <c r="D11" i="6"/>
  <c r="H5" i="6" l="1"/>
  <c r="G5" i="6"/>
  <c r="D5" i="6"/>
  <c r="F15" i="6" l="1"/>
  <c r="G15" i="6"/>
  <c r="G10" i="2"/>
  <c r="G9" i="2"/>
  <c r="I10" i="2"/>
  <c r="I9" i="2"/>
  <c r="E26" i="4" l="1"/>
  <c r="F26" i="4"/>
  <c r="E27" i="4"/>
  <c r="F27" i="4"/>
  <c r="E28" i="4"/>
  <c r="F28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2" i="4"/>
  <c r="F42" i="4"/>
  <c r="E43" i="4"/>
  <c r="F43" i="4"/>
  <c r="E44" i="4"/>
  <c r="F44" i="4"/>
  <c r="E51" i="4"/>
  <c r="F51" i="4"/>
  <c r="E52" i="4"/>
  <c r="F52" i="4"/>
  <c r="E53" i="4"/>
  <c r="F53" i="4"/>
  <c r="E60" i="4"/>
  <c r="F60" i="4"/>
  <c r="E61" i="4"/>
  <c r="F61" i="4"/>
  <c r="G60" i="4"/>
  <c r="H60" i="4"/>
  <c r="G61" i="4"/>
  <c r="H61" i="4"/>
  <c r="G42" i="4"/>
  <c r="H42" i="4"/>
  <c r="G43" i="4"/>
  <c r="H43" i="4"/>
  <c r="G44" i="4"/>
  <c r="H44" i="4"/>
  <c r="G51" i="4"/>
  <c r="H51" i="4"/>
  <c r="G52" i="4"/>
  <c r="H52" i="4"/>
  <c r="G53" i="4"/>
  <c r="H53" i="4"/>
  <c r="H33" i="4"/>
  <c r="H34" i="4"/>
  <c r="H35" i="4"/>
  <c r="H36" i="4"/>
  <c r="H37" i="4"/>
  <c r="H38" i="4"/>
  <c r="H39" i="4"/>
  <c r="G34" i="4"/>
  <c r="G36" i="4"/>
  <c r="G37" i="4"/>
  <c r="G38" i="4"/>
  <c r="N39" i="4"/>
  <c r="G39" i="4" s="1"/>
  <c r="G35" i="4"/>
  <c r="N33" i="4"/>
  <c r="G33" i="4" s="1"/>
  <c r="H28" i="4"/>
  <c r="G28" i="4"/>
  <c r="H27" i="4"/>
  <c r="G27" i="4"/>
  <c r="H26" i="4"/>
  <c r="G26" i="4"/>
  <c r="D27" i="4" l="1"/>
  <c r="D52" i="4"/>
  <c r="D60" i="4"/>
  <c r="D34" i="4"/>
  <c r="D26" i="4"/>
  <c r="D37" i="4"/>
  <c r="D36" i="4"/>
  <c r="D51" i="4"/>
  <c r="D43" i="4"/>
  <c r="D39" i="4"/>
  <c r="D35" i="4"/>
  <c r="D61" i="4"/>
  <c r="D33" i="4"/>
  <c r="D53" i="4"/>
  <c r="D44" i="4"/>
  <c r="D28" i="4"/>
  <c r="D38" i="4"/>
  <c r="D42" i="4"/>
  <c r="H8" i="2"/>
  <c r="F8" i="2"/>
  <c r="C17" i="3" s="1"/>
  <c r="C8" i="2"/>
  <c r="C7" i="2" s="1"/>
  <c r="C6" i="2" s="1"/>
  <c r="C16" i="3" s="1"/>
  <c r="H33" i="2" l="1"/>
  <c r="I8" i="2"/>
  <c r="F7" i="2"/>
  <c r="G8" i="2"/>
  <c r="C33" i="2"/>
  <c r="F33" i="2"/>
  <c r="H7" i="2"/>
  <c r="C18" i="3" s="1"/>
  <c r="G33" i="2" l="1"/>
  <c r="F6" i="2"/>
  <c r="G6" i="2" s="1"/>
  <c r="G7" i="2"/>
  <c r="H6" i="2"/>
  <c r="I6" i="2" s="1"/>
  <c r="I7" i="2"/>
  <c r="I33" i="2"/>
</calcChain>
</file>

<file path=xl/sharedStrings.xml><?xml version="1.0" encoding="utf-8"?>
<sst xmlns="http://schemas.openxmlformats.org/spreadsheetml/2006/main" count="470" uniqueCount="293">
  <si>
    <t>TT</t>
  </si>
  <si>
    <t>I</t>
  </si>
  <si>
    <t>II</t>
  </si>
  <si>
    <t>III</t>
  </si>
  <si>
    <t>IV</t>
  </si>
  <si>
    <t>Phụ biểu 01</t>
  </si>
  <si>
    <t>Tình hình thực hiện kế hoạch vốn đầu tư trong kỳ báo cáo</t>
  </si>
  <si>
    <t>Nội dung</t>
  </si>
  <si>
    <t xml:space="preserve">Kế hoạch vốn năm </t>
  </si>
  <si>
    <t>Trong đó bố trí trả nợ đọng XDCB</t>
  </si>
  <si>
    <t>Nợ đọng XDCB còn lại</t>
  </si>
  <si>
    <t>Tình hình thực hiện</t>
  </si>
  <si>
    <t>Giá trị</t>
  </si>
  <si>
    <t>So với KH (%)</t>
  </si>
  <si>
    <t xml:space="preserve">Tình hình giải ngân </t>
  </si>
  <si>
    <t>Thất thoát, lãng phí được phát hiện</t>
  </si>
  <si>
    <t>Đơn vị tính: tỷ đồng</t>
  </si>
  <si>
    <t>Dự án sử dụng vốn nhà nước</t>
  </si>
  <si>
    <t>Vốn đầu tư công</t>
  </si>
  <si>
    <t>1.1</t>
  </si>
  <si>
    <t>Vốn NSNN</t>
  </si>
  <si>
    <t>Vốn NSTW</t>
  </si>
  <si>
    <t>Vốn NSĐP</t>
  </si>
  <si>
    <t>Vốn ODA</t>
  </si>
  <si>
    <t>Vốn TPCP</t>
  </si>
  <si>
    <t>Vốn đầu tư công khác</t>
  </si>
  <si>
    <t>Vốn nhà nước ngoài vốn đầu tư</t>
  </si>
  <si>
    <t>Vốn khác</t>
  </si>
  <si>
    <t>Trong nước</t>
  </si>
  <si>
    <t>Nước ngoài</t>
  </si>
  <si>
    <t>Dự án đầu tư theo hình thức PPP</t>
  </si>
  <si>
    <t>Vốn đầu tư công tham gia (không tính vào tổng vốn đầu tư)</t>
  </si>
  <si>
    <t>Vốn chủ sở hữu</t>
  </si>
  <si>
    <t>Vốn nhà nước ngoài đầu tư công</t>
  </si>
  <si>
    <t>Vốn khác (trong nước)</t>
  </si>
  <si>
    <t>Vốn khác (nước ngoài)</t>
  </si>
  <si>
    <t>Vốn vay</t>
  </si>
  <si>
    <t>Vốn trong nước</t>
  </si>
  <si>
    <t>Vốn nước ngoài</t>
  </si>
  <si>
    <t>Dự án sử dụng nguồn vốn khác</t>
  </si>
  <si>
    <t>Tổng cộng</t>
  </si>
  <si>
    <t>Vốn đầu tư công (I.1+II.1+III.1)</t>
  </si>
  <si>
    <t>Vốn nhà nước ngoài đầu tư công (I.2+II.2.1+III.3.2)</t>
  </si>
  <si>
    <t>Trong nước (I.3.1+II.2.2+II.3.3+III.1)</t>
  </si>
  <si>
    <t>Nước ngoài (I.3.2+II.2.3+II.3.4+III.2)</t>
  </si>
  <si>
    <t>3.4</t>
  </si>
  <si>
    <t>3.3</t>
  </si>
  <si>
    <t>3.2</t>
  </si>
  <si>
    <t>3.1</t>
  </si>
  <si>
    <t>2.3</t>
  </si>
  <si>
    <t>2.2</t>
  </si>
  <si>
    <t>2.1</t>
  </si>
  <si>
    <t>1.4</t>
  </si>
  <si>
    <t>1.3</t>
  </si>
  <si>
    <t>1.2</t>
  </si>
  <si>
    <t>b</t>
  </si>
  <si>
    <t>a</t>
  </si>
  <si>
    <t>Phụ lục 02</t>
  </si>
  <si>
    <t>Tổng hợp số liệu về chương trình đầu tư công (do cơ quan là chủ chương trình, chủ dự án thành phần hoặc chủ đầu tư dự án)</t>
  </si>
  <si>
    <t>CTMTQG</t>
  </si>
  <si>
    <t>CTMT</t>
  </si>
  <si>
    <t>CTMTĐP</t>
  </si>
  <si>
    <t>Chủ chương trình</t>
  </si>
  <si>
    <t>Số lượng</t>
  </si>
  <si>
    <t>Tổng vốn kế hoạch</t>
  </si>
  <si>
    <t>Giá trị thực hiện</t>
  </si>
  <si>
    <t>Giá trị giải ngân</t>
  </si>
  <si>
    <t>Chủ dự án thành phần</t>
  </si>
  <si>
    <t>Chủ đầu tư dự án thuộc các chương trình</t>
  </si>
  <si>
    <t>Phụ biểu 03</t>
  </si>
  <si>
    <t>Tổng cộng các dự án sử dụng vốn nhà nước</t>
  </si>
  <si>
    <t>Phân theo nguồn vốn</t>
  </si>
  <si>
    <t>Dự án đầu tư công</t>
  </si>
  <si>
    <t>DA SD vốn NN ngoài vốn ĐTC</t>
  </si>
  <si>
    <t>Dự án sử dụng NSTW</t>
  </si>
  <si>
    <t>TP CP</t>
  </si>
  <si>
    <t>ODA</t>
  </si>
  <si>
    <t>NS ĐP</t>
  </si>
  <si>
    <t>Vốn ĐTC khác</t>
  </si>
  <si>
    <t>Tổng số</t>
  </si>
  <si>
    <t>A</t>
  </si>
  <si>
    <t>B</t>
  </si>
  <si>
    <t>C</t>
  </si>
  <si>
    <t>Chuẩn bị đầu tư</t>
  </si>
  <si>
    <t>Chủ trương đầu tư</t>
  </si>
  <si>
    <t>Số dự án có kế hoạch chuẩn bị chủ trương đầu tư trong kỳ</t>
  </si>
  <si>
    <t>Số dự án được thẩm định chủ trương trong kỳ</t>
  </si>
  <si>
    <t>c</t>
  </si>
  <si>
    <t>Số dự án có quyết định chủ trương trong kỳ</t>
  </si>
  <si>
    <t>Quyết định đầu tư</t>
  </si>
  <si>
    <t>Số dự án có kế hoạch lập BCNCKT trong kỳ</t>
  </si>
  <si>
    <t>Số dự án được thẩm định trong kỳ</t>
  </si>
  <si>
    <t>Số dự án có quyết định đầu tư trong kỳ</t>
  </si>
  <si>
    <t>Thực hiện đầu tư</t>
  </si>
  <si>
    <t>Số dự án thực hiện đầu tư trong kỳ</t>
  </si>
  <si>
    <t>Số dự án chuyển tiếp</t>
  </si>
  <si>
    <t>Số dự án khởi công mới trong kỳ</t>
  </si>
  <si>
    <t>Số dự án đã thực hiện báo cáo giám sát, đánh giá đầu tư theo quy định trong kỳ</t>
  </si>
  <si>
    <t>Số dự án đã thực hiện đánh giá trong kỳ</t>
  </si>
  <si>
    <t>Số dự án có vi phạm về thủ tục đầu tư được phát hiện trong kỳ</t>
  </si>
  <si>
    <t>Không phù hợp với quy hoạch</t>
  </si>
  <si>
    <t>Phê duyệt không đúng thẩm quyền</t>
  </si>
  <si>
    <t>Không thực hiện đầy đủ trình tự thẩm tra, thẩm định dự án</t>
  </si>
  <si>
    <t>Tổng vốn đầu tư của các dự án có thất thoát, lãng phí bị phát hiện</t>
  </si>
  <si>
    <t>Tổng số tiền bị thất thoát, lãng phí được xác định</t>
  </si>
  <si>
    <t>Số dự án chậm tiến độ trong kỳ</t>
  </si>
  <si>
    <t>Số dự án chậm tiến độ do thủ tục đầu tư</t>
  </si>
  <si>
    <t>Số dự án chậm tiến độ do công tác giải phóng mặt bằng</t>
  </si>
  <si>
    <t>Số dự án chậm tiến độ do năng lực của chủ đầu tư, ban quản lý dự án và các nhà thầu</t>
  </si>
  <si>
    <t>d</t>
  </si>
  <si>
    <t>Số dự án chậm tiến độ do bố trí vốn không kịp thời</t>
  </si>
  <si>
    <t>đ</t>
  </si>
  <si>
    <t>Số dự án chậm do các nguyên nhân khác</t>
  </si>
  <si>
    <t>Số dự án phải điều chỉnh trong kỳ</t>
  </si>
  <si>
    <t>Số dự án phải điều chỉnh mục tiêu, quy mô đầu tư</t>
  </si>
  <si>
    <t>Số dự án phải điều chỉnh vốn đầu tư</t>
  </si>
  <si>
    <t>Số dự án phải điều chỉnh tiến độ đầu tư</t>
  </si>
  <si>
    <t>Số dự án phải điều chỉnh do các nguyên nhân khác</t>
  </si>
  <si>
    <t>Số dự án phải ngừng thực hiện vì các lý do khác nhau</t>
  </si>
  <si>
    <t>Số dự án thực hiện lựa chọn nhà thầu trong kỳ</t>
  </si>
  <si>
    <t>Tổng số gói thầu đã tổ chức lựa chọn nhà thầu trong kỳ</t>
  </si>
  <si>
    <t>-</t>
  </si>
  <si>
    <t>Chỉ định thầu</t>
  </si>
  <si>
    <t>Đấu thầu hạn chế</t>
  </si>
  <si>
    <t>Đấu thầu rộng rãi</t>
  </si>
  <si>
    <t>Hình thức khác</t>
  </si>
  <si>
    <t>Tổng số gói thầu có vi phạm thủ tục đấu thầu được phát hiện trong kỳ</t>
  </si>
  <si>
    <t>Đấu thầu không đúng quy định</t>
  </si>
  <si>
    <t>Ký hợp đồng không đúng quy định</t>
  </si>
  <si>
    <t>Kết thúc đầu tư, bàn giao đưa vào sử dụng</t>
  </si>
  <si>
    <t>Số dự án kết thúc đầu tư trong kỳ</t>
  </si>
  <si>
    <t>Lũy kế số dự án đã kết thúc nhưng chưa được quyết toán</t>
  </si>
  <si>
    <t>Số dự án được quyết toán trong kỳ</t>
  </si>
  <si>
    <t>Tình hình khai thác vận hành</t>
  </si>
  <si>
    <t>Số dự án đã đưa vào vận hành</t>
  </si>
  <si>
    <t>Số dự án đã đưa vào sử dụng có vấn đề về kỹ thuật, không có hiệu quả (nếu có)</t>
  </si>
  <si>
    <t>Số dự án được đánh giá tác động trong kỳ</t>
  </si>
  <si>
    <t>Phụ biểu 04</t>
  </si>
  <si>
    <t>STT</t>
  </si>
  <si>
    <t>Tên công trình</t>
  </si>
  <si>
    <t>Địa điểm</t>
  </si>
  <si>
    <t>Xã Phình Sáng</t>
  </si>
  <si>
    <t>Xã Tỏa Tình</t>
  </si>
  <si>
    <t>Xã Quài Cang</t>
  </si>
  <si>
    <t>TT Tuần Giáo</t>
  </si>
  <si>
    <t>Xã Quài Tở</t>
  </si>
  <si>
    <t>Xã Nà Tòng</t>
  </si>
  <si>
    <t>Xã Quài Nưa</t>
  </si>
  <si>
    <t>Hạ tầng Nhà máy xử lý rác thải huyện Tuần Giáo</t>
  </si>
  <si>
    <t>Đường từ Ngầm Chiềng An đến Khối Đoàn Kết</t>
  </si>
  <si>
    <t>Trung tâm giáo dục nghề nghiệp và Giáo dục thường xuyên</t>
  </si>
  <si>
    <t>Công viên cây xanh trung tâm huyện Tuần Giáo</t>
  </si>
  <si>
    <t>Đường từ bản Hồng Lực xã Nà Sáy – bản Co Đứa xã Mường Khong</t>
  </si>
  <si>
    <t>Xã Nà Sáy + xã Mường Khong</t>
  </si>
  <si>
    <t>KẾ HOẠCH KIỂM TRA, ĐÁNH GIÁ CÁC DỰ ÁN ĐẦU TƯ NĂM 2022</t>
  </si>
  <si>
    <t>Nâng cấp cầu khối Đồng Tâm + Mặt đường khối Huổi Củ, thị trấn Tuần Giáo</t>
  </si>
  <si>
    <t>Nâng cấp sửa chữa đường bản Củ, bản Bó Giáng xã Quài Nưa</t>
  </si>
  <si>
    <t>Nâng cấp cầu đi bản Co Muông, xã Nà Tòng</t>
  </si>
  <si>
    <t>Nâng cấp sửa chữa đường bản Cản, bản Sáng, bản Sảo</t>
  </si>
  <si>
    <t>Nâng cấp sửa chữa đường bản Háng Tàu, xã Tỏa Tình</t>
  </si>
  <si>
    <t>Cổng chào huyện Tuần Giáo</t>
  </si>
  <si>
    <t>Hạ tầng khu đất trụ sở xã Quài tở (cũ)</t>
  </si>
  <si>
    <t>Đường nội bản Nậm din + Háng Khúa xã Phình Sáng</t>
  </si>
  <si>
    <t>Cửa hàng giới thiệu sản phẩm OCOP</t>
  </si>
  <si>
    <t>Tình hình thực hiện giám sát, đánh giá đầu tư các dự án sử dụng vốn nhà nước năm 2021</t>
  </si>
  <si>
    <t>ĐƠN VỊ TÍNH?</t>
  </si>
  <si>
    <t>PHỤ LỤC I</t>
  </si>
  <si>
    <t>Tên dự án</t>
  </si>
  <si>
    <t>Chủ đầu tư</t>
  </si>
  <si>
    <t>Tổng mức đầu tư (tỷ đồng)</t>
  </si>
  <si>
    <t>Nguồn vốn (ghi rõ các nguồn vốn, nếu nguồn kết hợp cần ghi rõ tỷ lệ % theo từng nguồn vốn</t>
  </si>
  <si>
    <t>Tình hình thực hiện báo cáo giám sát, đánh giá đầu tư</t>
  </si>
  <si>
    <t>Nguồn vốn cân đối ngân sách địa phương</t>
  </si>
  <si>
    <t xml:space="preserve">UBND huyện </t>
  </si>
  <si>
    <t>CĐNSĐP</t>
  </si>
  <si>
    <t>UBND huyện</t>
  </si>
  <si>
    <t>Đường QL6 - bản Kệt xã Quài Cang</t>
  </si>
  <si>
    <t>Đường từ bản Co Đứa - TT xã Mường Khong</t>
  </si>
  <si>
    <t>V</t>
  </si>
  <si>
    <t>Đường QL6 - bản Núm - bản Hốc</t>
  </si>
  <si>
    <t>Ban QLDA CCT</t>
  </si>
  <si>
    <t>NTM</t>
  </si>
  <si>
    <t>Đường QL6 - bản Cong xã Quài Cang</t>
  </si>
  <si>
    <t>Đường từ bản Nà Sáy 1 đến Pa Cá, xã Nà Sáy</t>
  </si>
  <si>
    <t>Đường TT xã Pú Nhung - bản Phiêng Pi</t>
  </si>
  <si>
    <t>Đường vào bản Khúa Trá và bản Phiêng Hoa xã Phình Sáng</t>
  </si>
  <si>
    <t>Đường QL6 - bản Co Sản, xã Mùn Chung</t>
  </si>
  <si>
    <t>Đường dân sinh ngầm tràn liên hợp bản Nong Tóng xã Nà Tòng</t>
  </si>
  <si>
    <t>CT 135</t>
  </si>
  <si>
    <t>Nguồn vốn đấu giá QSD đất</t>
  </si>
  <si>
    <t>Đấu giá QSD đất</t>
  </si>
  <si>
    <t>Xây dựng cơ sở hạ tầng khu đấu giá QSD đất khu trung tâm xã Chiềng Đông</t>
  </si>
  <si>
    <t>Vỉa hè khối Tân Thủy</t>
  </si>
  <si>
    <t>DANH MỤC CÁC DỰ ÁN NHÓM A, B, C SỬ DỤNG VỐN NHÀ NƯỚC NĂM 2021</t>
  </si>
  <si>
    <t>Lũy kế giá trị thực hiện đến 31/12/2021 (tỷ đồng)</t>
  </si>
  <si>
    <t>Lũy kế giải ngân đến 31/12/2021 (tỷ đồng)</t>
  </si>
  <si>
    <t>Nguồn dự phòng NSTW</t>
  </si>
  <si>
    <t>Kè bảo vệ khu dân cư và đất sản xuất khu vực bản Cộng I, bản Cộng II, bản Pom Sinh xã Chiềng Đông, huyện Tuần Giáo</t>
  </si>
  <si>
    <t>Kè bảo vệ suối Nậm Hua khu vực bản Hiệu, bản Kép xã Chiềng Sinh, huyện Tuần Giáo</t>
  </si>
  <si>
    <t>Kè bảo vệ khu dân cư khu vực bản Nát xã Quài Cang, huyện Tuần Giáo</t>
  </si>
  <si>
    <t>Dự phòng NSTW</t>
  </si>
  <si>
    <t>Đường từ Sân vận động - huyện đội - QL6 và trận địa phòng không</t>
  </si>
  <si>
    <t>Nâng cấp vỉa hè khối Trường Xuân</t>
  </si>
  <si>
    <t>Nâng cấp đường nội thị khối Tân Giang</t>
  </si>
  <si>
    <t>Nâng cấp đường khối 20/7 - bản Đông</t>
  </si>
  <si>
    <t>Vỉa hè khối Tân Tiến - Thắng Lợi</t>
  </si>
  <si>
    <t>UBND Thị Trấn Tuần Giáo</t>
  </si>
  <si>
    <t>Đường các bản Nong Tấu, Chiềng Khoang</t>
  </si>
  <si>
    <t>Đường khối Thắng Lợi</t>
  </si>
  <si>
    <t>Đường vào bản lập</t>
  </si>
  <si>
    <t>UBND xã Mùn chung</t>
  </si>
  <si>
    <t>Đường bê tông vào nhà văn hóa bản Bó lếch</t>
  </si>
  <si>
    <t>UBND xã Pú Nhung</t>
  </si>
  <si>
    <t>Cải tạo, sửa chữa đường từ ngã ba phiêng pi ngã rẽ đi Tênh lá</t>
  </si>
  <si>
    <t>UBND xã Quài Cang</t>
  </si>
  <si>
    <t>UBND xã Quài Tở</t>
  </si>
  <si>
    <t>Nhà văn hóa bản Chấng</t>
  </si>
  <si>
    <t>Nhà văn hóa bản Đứa</t>
  </si>
  <si>
    <t>Nhà văn hóa bản Ngúa</t>
  </si>
  <si>
    <t>Nhà văn hóa bản Có</t>
  </si>
  <si>
    <t>Nâng cấp đường nội bản Én</t>
  </si>
  <si>
    <t>Ban QLDA các công trình huyện</t>
  </si>
  <si>
    <t>Đèn chiếu sáng, đèn trang trí khu trung tâm thị trấn Tuần Giáo (QL6, QL279 + đường tránh QL279)</t>
  </si>
  <si>
    <t>UBND thị trấn</t>
  </si>
  <si>
    <t>UBND xã Mùn Chung</t>
  </si>
  <si>
    <r>
      <t xml:space="preserve">Số dự án đã thực hiện kiểm tra trong kỳ </t>
    </r>
    <r>
      <rPr>
        <i/>
        <sz val="11"/>
        <rFont val="Times New Roman"/>
        <family val="1"/>
      </rPr>
      <t>(do người có thẩm quyền Quyết định đầu tư và cơ quan quản lý NN thực hiện)</t>
    </r>
  </si>
  <si>
    <r>
      <t xml:space="preserve">Số dự án có vi phạm quy định về quản lý chất lượng được phát hiện trong kỳ </t>
    </r>
    <r>
      <rPr>
        <i/>
        <sz val="11"/>
        <rFont val="Times New Roman"/>
        <family val="1"/>
      </rPr>
      <t>(theo quy định về quản lý chất lượng hiện hành)</t>
    </r>
  </si>
  <si>
    <r>
      <t xml:space="preserve">Số dự án có thất thoát, lãng phí được phát hiện trong kỳ </t>
    </r>
    <r>
      <rPr>
        <i/>
        <sz val="11"/>
        <rFont val="Times New Roman"/>
        <family val="1"/>
      </rPr>
      <t>(sau khi thanh tra, kiểm tra, kiểm toán, quyết toán)</t>
    </r>
  </si>
  <si>
    <t>Chương trình mục tiêu Quốc gia Xây dựng nông thôn mới</t>
  </si>
  <si>
    <t>*</t>
  </si>
  <si>
    <t>Ban QLDA các công trình</t>
  </si>
  <si>
    <t>Nhà văn hoá thể thao xã Phình Sáng</t>
  </si>
  <si>
    <t>Đường từ Km 5+ 75m (lối rẽ đi Thủy điện Long Tạo) đến bản Hua Mức 1, xã Pú Xi</t>
  </si>
  <si>
    <t>Nâng cấp đường từ TT xã Tênh phông đến ngã ba Há Dùa (giai đoạn 1)</t>
  </si>
  <si>
    <t>Xã làm chủ đầu tư</t>
  </si>
  <si>
    <t>Nhà văn hóa xã Tênh Phông</t>
  </si>
  <si>
    <t>Nhà văn hoá xã Mường Mùn</t>
  </si>
  <si>
    <t>Nhà văn hoá: Bản Huổi Lốt; bản Mường 1 + 2 + 3 (2 nhà)</t>
  </si>
  <si>
    <t>Nhà văn hoá bản Thín B, xã Mường Thín</t>
  </si>
  <si>
    <t>Đường BT nội bản Chứn xã Mường Thín</t>
  </si>
  <si>
    <t>Nhà văn hóa xã Quài Cang</t>
  </si>
  <si>
    <t>Nhà văn hóa xã Chiềng Đông</t>
  </si>
  <si>
    <t>Nhà văn hóa xã Mường Khong</t>
  </si>
  <si>
    <t>Đường BT nội bản Noong Luông</t>
  </si>
  <si>
    <t>Chương trình giảm nghèo bền vững</t>
  </si>
  <si>
    <t>Chương trình giảm nghèo bền vững 275 và 30a (Vốn trong nước)</t>
  </si>
  <si>
    <t>Chương trình MTQG giảm nghèo thực hiện theo Quyết định 275/QĐ-TTg</t>
  </si>
  <si>
    <t>Nâng cấp đường QL6- bản Lồng (giai đoạn 2)</t>
  </si>
  <si>
    <t>Sửa chữa đường Mường Khong - Hua Sát xã Mường Khong</t>
  </si>
  <si>
    <t>Đường từ bản Hua Mức 1 đến trụ sở tạm xã Pú Xi</t>
  </si>
  <si>
    <t>Đường trung tâm xã Tỏa Tình - bản Hua Sa A huyện Tuần Giáo</t>
  </si>
  <si>
    <t>Chương trình 30a</t>
  </si>
  <si>
    <t>Đường Trung tâm xã Rạng Đông - bản Háng Á</t>
  </si>
  <si>
    <t>Chương trình mục tiêu quốc gia giảm nghèo bền vững (CT 135 vốn nước ngoài)</t>
  </si>
  <si>
    <t>Nước sinh hoạt trung tâm xã Phình Sang</t>
  </si>
  <si>
    <t>Xã làm chủ đầu tư (UBND xã Quài Cang)</t>
  </si>
  <si>
    <t>Đường bản Hán xã Quài Cang</t>
  </si>
  <si>
    <t>V.1</t>
  </si>
  <si>
    <t>V.2</t>
  </si>
  <si>
    <t>V.3</t>
  </si>
  <si>
    <t>CT 275</t>
  </si>
  <si>
    <t>30a</t>
  </si>
  <si>
    <t>UBND xã Tênh phông</t>
  </si>
  <si>
    <t>UBND xã Mường Mùn</t>
  </si>
  <si>
    <t>UBND xã Mường Thín</t>
  </si>
  <si>
    <t>UBND xã Chiềng Đông</t>
  </si>
  <si>
    <t>UBND xã Mường Khong</t>
  </si>
  <si>
    <t>UBND xã Rạng Đông</t>
  </si>
  <si>
    <t>Tổng số dự án</t>
  </si>
  <si>
    <t>Trong đó</t>
  </si>
  <si>
    <t>Dự án sử dụng vốn và công sức cộng đồng; vốn ngân sách cấp xã; vốn tài trợ trực tiếp cho xã</t>
  </si>
  <si>
    <t>Dự án đầu tư công; dự án sử dụng vốn nhà nước ngoài đầu tư công và dự án theo hình thức PPP</t>
  </si>
  <si>
    <t>Dự án sử dụng vốn khác</t>
  </si>
  <si>
    <t>Ghi chú</t>
  </si>
  <si>
    <t>Phụ biểu số 06</t>
  </si>
  <si>
    <t>Tổng hợp kết quả giám sát đầu tư cộng đồng</t>
  </si>
  <si>
    <t>huyện Tuần Giáo năm 2021</t>
  </si>
  <si>
    <t>1. Tổng số dự án đầu tư trên địa bàn</t>
  </si>
  <si>
    <t>2. Tổng số dự án cộng đồng giám sát</t>
  </si>
  <si>
    <t>Đúng quy định</t>
  </si>
  <si>
    <t>Chưa xác định được</t>
  </si>
  <si>
    <t>3. Số dự án cộng đồng chưa giám sát</t>
  </si>
  <si>
    <t>Do cơ quan chưa công khai thông tin</t>
  </si>
  <si>
    <t>Do chủ đầu tư chưa công khai thông tin</t>
  </si>
  <si>
    <t>lý do khác</t>
  </si>
  <si>
    <t>4. Dự cộng đồng phản ánh có vi phạm</t>
  </si>
  <si>
    <t>Đã có thông báo kết quả xử lý</t>
  </si>
  <si>
    <t>Chưa có thông báo kết quả xử lý</t>
  </si>
  <si>
    <t>Chủ đầu tư đã chấp hành theo thông báo</t>
  </si>
  <si>
    <t>Tổng 33?</t>
  </si>
  <si>
    <t>Kế hoạch vốn năm 2022
(tỷ đồng)</t>
  </si>
  <si>
    <t>Có vi phạm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</si>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</sst>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₫_-;\-* #,##0.00\ _₫_-;_-* &quot;-&quot;??\ _₫_-;_-@_-"/>
    <numFmt numFmtId="164" formatCode="_(* #,##0.00_);_(* \(#,##0.00\);_(* &quot;-&quot;??_);_(@_)"/>
    <numFmt numFmtId="165" formatCode="0;;;@"/>
    <numFmt numFmtId="166" formatCode="0.000;;;@"/>
    <numFmt numFmtId="167" formatCode="0.0"/>
    <numFmt numFmtId="168" formatCode="#,##0.000"/>
    <numFmt numFmtId="169" formatCode="_-* #,##0_-;\-* #,##0_-;_-* &quot;-&quot;??_-;_-@_-"/>
    <numFmt numFmtId="170" formatCode="_-* #,##0.0\ _₫_-;\-* #,##0.0\ _₫_-;_-* &quot;-&quot;??\ _₫_-;_-@_-"/>
    <numFmt numFmtId="171" formatCode="_-* #,##0.0_-;\-* #,##0.0_-;_-* &quot;-&quot;??_-;_-@_-"/>
    <numFmt numFmtId="172" formatCode="_-* #,##0.0\ _₫_-;\-* #,##0.0\ _₫_-;_-* &quot;-&quot;?\ _₫_-;_-@_-"/>
    <numFmt numFmtId="173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9" fontId="1" fillId="0" borderId="1" xfId="6" applyFont="1" applyBorder="1"/>
    <xf numFmtId="0" fontId="9" fillId="0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9" fontId="1" fillId="2" borderId="1" xfId="7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170" fontId="4" fillId="0" borderId="1" xfId="7" applyNumberFormat="1" applyFont="1" applyBorder="1" applyAlignment="1">
      <alignment vertical="center"/>
    </xf>
    <xf numFmtId="170" fontId="4" fillId="0" borderId="1" xfId="7" applyNumberFormat="1" applyFont="1" applyBorder="1" applyAlignment="1">
      <alignment horizontal="center" vertical="center"/>
    </xf>
    <xf numFmtId="170" fontId="3" fillId="0" borderId="1" xfId="7" applyNumberFormat="1" applyFont="1" applyBorder="1" applyAlignment="1">
      <alignment vertical="center"/>
    </xf>
    <xf numFmtId="170" fontId="3" fillId="0" borderId="1" xfId="7" applyNumberFormat="1" applyFont="1" applyBorder="1" applyAlignment="1">
      <alignment horizontal="center" vertical="center"/>
    </xf>
    <xf numFmtId="170" fontId="3" fillId="0" borderId="1" xfId="7" applyNumberFormat="1" applyFont="1" applyBorder="1" applyAlignment="1">
      <alignment horizontal="center" vertical="center" shrinkToFit="1"/>
    </xf>
    <xf numFmtId="170" fontId="3" fillId="2" borderId="1" xfId="7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170" fontId="1" fillId="0" borderId="1" xfId="7" applyNumberFormat="1" applyFont="1" applyBorder="1" applyAlignment="1">
      <alignment vertical="center"/>
    </xf>
    <xf numFmtId="172" fontId="1" fillId="0" borderId="0" xfId="0" applyNumberFormat="1" applyFont="1" applyAlignment="1">
      <alignment vertical="center"/>
    </xf>
    <xf numFmtId="0" fontId="13" fillId="0" borderId="0" xfId="0" applyFont="1"/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vertical="center"/>
    </xf>
    <xf numFmtId="172" fontId="2" fillId="0" borderId="0" xfId="0" applyNumberFormat="1" applyFont="1" applyAlignment="1">
      <alignment vertical="center"/>
    </xf>
    <xf numFmtId="171" fontId="3" fillId="2" borderId="1" xfId="7" applyNumberFormat="1" applyFont="1" applyFill="1" applyBorder="1" applyAlignment="1">
      <alignment vertical="center"/>
    </xf>
    <xf numFmtId="173" fontId="3" fillId="2" borderId="5" xfId="4" applyNumberFormat="1" applyFont="1" applyFill="1" applyBorder="1" applyAlignment="1">
      <alignment horizontal="right" vertical="center" shrinkToFit="1"/>
    </xf>
    <xf numFmtId="170" fontId="4" fillId="2" borderId="1" xfId="7" applyNumberFormat="1" applyFont="1" applyFill="1" applyBorder="1" applyAlignment="1">
      <alignment horizontal="right" vertical="center" shrinkToFit="1"/>
    </xf>
    <xf numFmtId="170" fontId="3" fillId="2" borderId="1" xfId="7" applyNumberFormat="1" applyFont="1" applyFill="1" applyBorder="1" applyAlignment="1">
      <alignment horizontal="right" vertical="center" shrinkToFit="1"/>
    </xf>
    <xf numFmtId="170" fontId="3" fillId="2" borderId="5" xfId="7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2" fontId="1" fillId="0" borderId="1" xfId="0" applyNumberFormat="1" applyFont="1" applyBorder="1" applyAlignment="1">
      <alignment vertical="center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7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0" fontId="4" fillId="0" borderId="1" xfId="7" applyNumberFormat="1" applyFont="1" applyBorder="1" applyAlignment="1">
      <alignment horizontal="right" vertical="center"/>
    </xf>
    <xf numFmtId="170" fontId="3" fillId="0" borderId="1" xfId="7" applyNumberFormat="1" applyFont="1" applyBorder="1" applyAlignment="1">
      <alignment horizontal="right" vertical="center"/>
    </xf>
    <xf numFmtId="170" fontId="1" fillId="0" borderId="1" xfId="7" applyNumberFormat="1" applyFont="1" applyBorder="1" applyAlignment="1">
      <alignment horizontal="right" vertical="center"/>
    </xf>
    <xf numFmtId="170" fontId="2" fillId="0" borderId="1" xfId="7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5" fontId="13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9">
    <cellStyle name="Comma" xfId="7" builtinId="3"/>
    <cellStyle name="Comma 10 10 2" xfId="4" xr:uid="{00000000-0005-0000-0000-000001000000}"/>
    <cellStyle name="Comma 2" xfId="2" xr:uid="{00000000-0005-0000-0000-000002000000}"/>
    <cellStyle name="Comma 3" xfId="3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Normal 3 2" xfId="8" xr:uid="{00000000-0005-0000-0000-000007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116967</xdr:colOff>
      <xdr:row>13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391275" y="4724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17</xdr:row>
      <xdr:rowOff>0</xdr:rowOff>
    </xdr:from>
    <xdr:to>
      <xdr:col>3</xdr:col>
      <xdr:colOff>933450</xdr:colOff>
      <xdr:row>17</xdr:row>
      <xdr:rowOff>257175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115050" y="70580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39"/>
  <sheetViews>
    <sheetView tabSelected="1" workbookViewId="0">
      <selection activeCell="D41" sqref="D41"/>
    </sheetView>
  </sheetViews>
  <sheetFormatPr defaultColWidth="9.109375" defaultRowHeight="15.6" x14ac:dyDescent="0.3"/>
  <cols>
    <col min="1" max="1" width="6.44140625" style="1" customWidth="1"/>
    <col min="2" max="2" width="29.33203125" style="1" customWidth="1"/>
    <col min="3" max="3" width="9.88671875" style="1" customWidth="1"/>
    <col min="4" max="4" width="10" style="1" customWidth="1"/>
    <col min="5" max="5" width="9.88671875" style="1" customWidth="1"/>
    <col min="6" max="6" width="9" style="1" customWidth="1"/>
    <col min="7" max="7" width="8.88671875" style="1" customWidth="1"/>
    <col min="8" max="8" width="10.6640625" style="1" customWidth="1"/>
    <col min="9" max="9" width="8.44140625" style="1" customWidth="1"/>
    <col min="10" max="16384" width="9.109375" style="1"/>
  </cols>
  <sheetData>
    <row r="1" spans="1:10" s="4" customFormat="1" x14ac:dyDescent="0.3">
      <c r="A1" s="103" t="s">
        <v>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s="4" customFormat="1" ht="29.4" customHeight="1" x14ac:dyDescent="0.3">
      <c r="A2" s="105" t="s">
        <v>6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s="4" customFormat="1" x14ac:dyDescent="0.3">
      <c r="H3" s="103" t="s">
        <v>16</v>
      </c>
      <c r="I3" s="103"/>
      <c r="J3" s="103"/>
    </row>
    <row r="4" spans="1:10" s="17" customFormat="1" ht="41.25" customHeight="1" x14ac:dyDescent="0.25">
      <c r="A4" s="102" t="s">
        <v>0</v>
      </c>
      <c r="B4" s="102" t="s">
        <v>7</v>
      </c>
      <c r="C4" s="102" t="s">
        <v>8</v>
      </c>
      <c r="D4" s="102" t="s">
        <v>9</v>
      </c>
      <c r="E4" s="102" t="s">
        <v>10</v>
      </c>
      <c r="F4" s="102" t="s">
        <v>11</v>
      </c>
      <c r="G4" s="102"/>
      <c r="H4" s="102" t="s">
        <v>14</v>
      </c>
      <c r="I4" s="102"/>
      <c r="J4" s="102" t="s">
        <v>15</v>
      </c>
    </row>
    <row r="5" spans="1:10" s="17" customFormat="1" ht="55.5" customHeight="1" x14ac:dyDescent="0.25">
      <c r="A5" s="102"/>
      <c r="B5" s="102"/>
      <c r="C5" s="102"/>
      <c r="D5" s="102"/>
      <c r="E5" s="102"/>
      <c r="F5" s="18" t="s">
        <v>12</v>
      </c>
      <c r="G5" s="18" t="s">
        <v>13</v>
      </c>
      <c r="H5" s="18" t="s">
        <v>12</v>
      </c>
      <c r="I5" s="18" t="s">
        <v>13</v>
      </c>
      <c r="J5" s="102"/>
    </row>
    <row r="6" spans="1:10" s="4" customFormat="1" ht="22.5" customHeight="1" x14ac:dyDescent="0.3">
      <c r="A6" s="7" t="s">
        <v>1</v>
      </c>
      <c r="B6" s="6" t="s">
        <v>17</v>
      </c>
      <c r="C6" s="99">
        <f>C7+C14+C15</f>
        <v>84.115000000000009</v>
      </c>
      <c r="D6" s="3"/>
      <c r="E6" s="3"/>
      <c r="F6" s="99">
        <f t="shared" ref="F6:H6" si="0">F7+F14+F15</f>
        <v>86.724000000000004</v>
      </c>
      <c r="G6" s="21">
        <f>F6/C6</f>
        <v>1.0310170599774118</v>
      </c>
      <c r="H6" s="99">
        <f t="shared" si="0"/>
        <v>81.954000000000008</v>
      </c>
      <c r="I6" s="21">
        <f t="shared" ref="I6:I8" si="1">H6/C6</f>
        <v>0.97430898175117397</v>
      </c>
      <c r="J6" s="3"/>
    </row>
    <row r="7" spans="1:10" ht="19.5" customHeight="1" x14ac:dyDescent="0.3">
      <c r="A7" s="8">
        <v>1</v>
      </c>
      <c r="B7" s="9" t="s">
        <v>18</v>
      </c>
      <c r="C7" s="100">
        <f>C8+C11+C12+C13</f>
        <v>84.115000000000009</v>
      </c>
      <c r="D7" s="2"/>
      <c r="E7" s="2"/>
      <c r="F7" s="100">
        <f t="shared" ref="F7:H7" si="2">F8+F11+F12+F13</f>
        <v>86.724000000000004</v>
      </c>
      <c r="G7" s="21">
        <f>F7/C7</f>
        <v>1.0310170599774118</v>
      </c>
      <c r="H7" s="100">
        <f t="shared" si="2"/>
        <v>81.954000000000008</v>
      </c>
      <c r="I7" s="21">
        <f t="shared" si="1"/>
        <v>0.97430898175117397</v>
      </c>
      <c r="J7" s="2"/>
    </row>
    <row r="8" spans="1:10" ht="19.5" customHeight="1" x14ac:dyDescent="0.3">
      <c r="A8" s="8" t="s">
        <v>19</v>
      </c>
      <c r="B8" s="9" t="s">
        <v>20</v>
      </c>
      <c r="C8" s="100">
        <f>C9+C10</f>
        <v>84.115000000000009</v>
      </c>
      <c r="D8" s="2"/>
      <c r="E8" s="2"/>
      <c r="F8" s="100">
        <f t="shared" ref="F8:H8" si="3">F9+F10</f>
        <v>86.724000000000004</v>
      </c>
      <c r="G8" s="21">
        <f>F8/C8</f>
        <v>1.0310170599774118</v>
      </c>
      <c r="H8" s="100">
        <f t="shared" si="3"/>
        <v>81.954000000000008</v>
      </c>
      <c r="I8" s="21">
        <f t="shared" si="1"/>
        <v>0.97430898175117397</v>
      </c>
      <c r="J8" s="2"/>
    </row>
    <row r="9" spans="1:10" ht="19.5" customHeight="1" x14ac:dyDescent="0.3">
      <c r="A9" s="8" t="s">
        <v>56</v>
      </c>
      <c r="B9" s="9" t="s">
        <v>21</v>
      </c>
      <c r="C9" s="100">
        <v>37.929000000000002</v>
      </c>
      <c r="D9" s="2"/>
      <c r="E9" s="2"/>
      <c r="F9" s="100">
        <v>35.664000000000001</v>
      </c>
      <c r="G9" s="21">
        <f>F9/C9</f>
        <v>0.94028316064225259</v>
      </c>
      <c r="H9" s="100">
        <v>35.768000000000001</v>
      </c>
      <c r="I9" s="21">
        <f>H9/C9</f>
        <v>0.94302512589311605</v>
      </c>
      <c r="J9" s="2"/>
    </row>
    <row r="10" spans="1:10" ht="19.5" customHeight="1" x14ac:dyDescent="0.3">
      <c r="A10" s="8" t="s">
        <v>55</v>
      </c>
      <c r="B10" s="9" t="s">
        <v>22</v>
      </c>
      <c r="C10" s="100">
        <v>46.186</v>
      </c>
      <c r="D10" s="2"/>
      <c r="E10" s="2"/>
      <c r="F10" s="16">
        <v>51.06</v>
      </c>
      <c r="G10" s="21">
        <f>F10/C10</f>
        <v>1.1055298142294203</v>
      </c>
      <c r="H10" s="16">
        <v>46.186</v>
      </c>
      <c r="I10" s="21">
        <f>H10/C10</f>
        <v>1</v>
      </c>
      <c r="J10" s="2"/>
    </row>
    <row r="11" spans="1:10" ht="18.75" hidden="1" customHeight="1" x14ac:dyDescent="0.3">
      <c r="A11" s="8" t="s">
        <v>54</v>
      </c>
      <c r="B11" s="9" t="s">
        <v>23</v>
      </c>
      <c r="C11" s="2"/>
      <c r="D11" s="2"/>
      <c r="E11" s="2"/>
      <c r="F11" s="2"/>
      <c r="G11" s="2"/>
      <c r="H11" s="2"/>
      <c r="I11" s="2"/>
      <c r="J11" s="2"/>
    </row>
    <row r="12" spans="1:10" ht="18.75" hidden="1" customHeight="1" x14ac:dyDescent="0.3">
      <c r="A12" s="8" t="s">
        <v>53</v>
      </c>
      <c r="B12" s="9" t="s">
        <v>24</v>
      </c>
      <c r="C12" s="2"/>
      <c r="D12" s="2"/>
      <c r="E12" s="2"/>
      <c r="F12" s="2"/>
      <c r="G12" s="2"/>
      <c r="H12" s="2"/>
      <c r="I12" s="2"/>
      <c r="J12" s="2"/>
    </row>
    <row r="13" spans="1:10" ht="18.75" hidden="1" customHeight="1" x14ac:dyDescent="0.3">
      <c r="A13" s="8" t="s">
        <v>52</v>
      </c>
      <c r="B13" s="9" t="s">
        <v>25</v>
      </c>
      <c r="C13" s="2"/>
      <c r="D13" s="2"/>
      <c r="E13" s="2"/>
      <c r="F13" s="2"/>
      <c r="G13" s="2"/>
      <c r="H13" s="2"/>
      <c r="I13" s="2"/>
      <c r="J13" s="2"/>
    </row>
    <row r="14" spans="1:10" s="4" customFormat="1" ht="18.75" hidden="1" customHeight="1" x14ac:dyDescent="0.3">
      <c r="A14" s="7">
        <v>2</v>
      </c>
      <c r="B14" s="19" t="s">
        <v>26</v>
      </c>
      <c r="C14" s="3"/>
      <c r="D14" s="3"/>
      <c r="E14" s="3"/>
      <c r="F14" s="3"/>
      <c r="G14" s="3"/>
      <c r="H14" s="3"/>
      <c r="I14" s="3"/>
      <c r="J14" s="3"/>
    </row>
    <row r="15" spans="1:10" s="4" customFormat="1" ht="18" hidden="1" customHeight="1" x14ac:dyDescent="0.3">
      <c r="A15" s="7">
        <v>3</v>
      </c>
      <c r="B15" s="6" t="s">
        <v>27</v>
      </c>
      <c r="C15" s="3"/>
      <c r="D15" s="3"/>
      <c r="E15" s="3"/>
      <c r="F15" s="3"/>
      <c r="G15" s="3"/>
      <c r="H15" s="3"/>
      <c r="I15" s="3"/>
      <c r="J15" s="3"/>
    </row>
    <row r="16" spans="1:10" ht="18" hidden="1" customHeight="1" x14ac:dyDescent="0.3">
      <c r="A16" s="8" t="s">
        <v>48</v>
      </c>
      <c r="B16" s="9" t="s">
        <v>28</v>
      </c>
      <c r="C16" s="2"/>
      <c r="D16" s="2"/>
      <c r="E16" s="2"/>
      <c r="F16" s="2"/>
      <c r="G16" s="2"/>
      <c r="H16" s="2"/>
      <c r="I16" s="2"/>
      <c r="J16" s="2"/>
    </row>
    <row r="17" spans="1:10" ht="18" hidden="1" customHeight="1" x14ac:dyDescent="0.3">
      <c r="A17" s="8" t="s">
        <v>47</v>
      </c>
      <c r="B17" s="9" t="s">
        <v>29</v>
      </c>
      <c r="C17" s="2"/>
      <c r="D17" s="2"/>
      <c r="E17" s="2"/>
      <c r="F17" s="2"/>
      <c r="G17" s="2"/>
      <c r="H17" s="2"/>
      <c r="I17" s="2"/>
      <c r="J17" s="2"/>
    </row>
    <row r="18" spans="1:10" s="4" customFormat="1" ht="24.75" hidden="1" customHeight="1" x14ac:dyDescent="0.3">
      <c r="A18" s="7" t="s">
        <v>2</v>
      </c>
      <c r="B18" s="19" t="s">
        <v>30</v>
      </c>
      <c r="C18" s="3"/>
      <c r="D18" s="3"/>
      <c r="E18" s="3"/>
      <c r="F18" s="3"/>
      <c r="G18" s="3"/>
      <c r="H18" s="3"/>
      <c r="I18" s="3"/>
      <c r="J18" s="3"/>
    </row>
    <row r="19" spans="1:10" s="4" customFormat="1" ht="32.25" hidden="1" customHeight="1" x14ac:dyDescent="0.3">
      <c r="A19" s="7">
        <v>1</v>
      </c>
      <c r="B19" s="19" t="s">
        <v>31</v>
      </c>
      <c r="C19" s="3"/>
      <c r="D19" s="3"/>
      <c r="E19" s="3"/>
      <c r="F19" s="3"/>
      <c r="G19" s="3"/>
      <c r="H19" s="3"/>
      <c r="I19" s="3"/>
      <c r="J19" s="3"/>
    </row>
    <row r="20" spans="1:10" s="4" customFormat="1" ht="18.75" hidden="1" customHeight="1" x14ac:dyDescent="0.3">
      <c r="A20" s="7">
        <v>2</v>
      </c>
      <c r="B20" s="6" t="s">
        <v>32</v>
      </c>
      <c r="C20" s="3"/>
      <c r="D20" s="3"/>
      <c r="E20" s="3"/>
      <c r="F20" s="3"/>
      <c r="G20" s="3"/>
      <c r="H20" s="3"/>
      <c r="I20" s="3"/>
      <c r="J20" s="3"/>
    </row>
    <row r="21" spans="1:10" ht="21" hidden="1" customHeight="1" x14ac:dyDescent="0.3">
      <c r="A21" s="8" t="s">
        <v>51</v>
      </c>
      <c r="B21" s="9" t="s">
        <v>33</v>
      </c>
      <c r="C21" s="2"/>
      <c r="D21" s="2"/>
      <c r="E21" s="2"/>
      <c r="F21" s="2"/>
      <c r="G21" s="2"/>
      <c r="H21" s="2"/>
      <c r="I21" s="2"/>
      <c r="J21" s="2"/>
    </row>
    <row r="22" spans="1:10" ht="21" hidden="1" customHeight="1" x14ac:dyDescent="0.3">
      <c r="A22" s="8" t="s">
        <v>50</v>
      </c>
      <c r="B22" s="9" t="s">
        <v>34</v>
      </c>
      <c r="C22" s="2"/>
      <c r="D22" s="2"/>
      <c r="E22" s="2"/>
      <c r="F22" s="2"/>
      <c r="G22" s="2"/>
      <c r="H22" s="2"/>
      <c r="I22" s="2"/>
      <c r="J22" s="2"/>
    </row>
    <row r="23" spans="1:10" ht="21" hidden="1" customHeight="1" x14ac:dyDescent="0.3">
      <c r="A23" s="8" t="s">
        <v>49</v>
      </c>
      <c r="B23" s="9" t="s">
        <v>35</v>
      </c>
      <c r="C23" s="2"/>
      <c r="D23" s="2"/>
      <c r="E23" s="2"/>
      <c r="F23" s="2"/>
      <c r="G23" s="2"/>
      <c r="H23" s="2"/>
      <c r="I23" s="2"/>
      <c r="J23" s="2"/>
    </row>
    <row r="24" spans="1:10" s="4" customFormat="1" ht="21" hidden="1" customHeight="1" x14ac:dyDescent="0.3">
      <c r="A24" s="7">
        <v>3</v>
      </c>
      <c r="B24" s="6" t="s">
        <v>36</v>
      </c>
      <c r="C24" s="3"/>
      <c r="D24" s="3"/>
      <c r="E24" s="3"/>
      <c r="F24" s="3"/>
      <c r="G24" s="3"/>
      <c r="H24" s="3"/>
      <c r="I24" s="3"/>
      <c r="J24" s="3"/>
    </row>
    <row r="25" spans="1:10" ht="21" hidden="1" customHeight="1" x14ac:dyDescent="0.3">
      <c r="A25" s="8" t="s">
        <v>48</v>
      </c>
      <c r="B25" s="9" t="s">
        <v>18</v>
      </c>
      <c r="C25" s="2"/>
      <c r="D25" s="2"/>
      <c r="E25" s="2"/>
      <c r="F25" s="2"/>
      <c r="G25" s="2"/>
      <c r="H25" s="2"/>
      <c r="I25" s="2"/>
      <c r="J25" s="2"/>
    </row>
    <row r="26" spans="1:10" ht="21" hidden="1" customHeight="1" x14ac:dyDescent="0.3">
      <c r="A26" s="8" t="s">
        <v>47</v>
      </c>
      <c r="B26" s="9" t="s">
        <v>33</v>
      </c>
      <c r="C26" s="2"/>
      <c r="D26" s="2"/>
      <c r="E26" s="2"/>
      <c r="F26" s="2"/>
      <c r="G26" s="2"/>
      <c r="H26" s="2"/>
      <c r="I26" s="2"/>
      <c r="J26" s="2"/>
    </row>
    <row r="27" spans="1:10" ht="21" hidden="1" customHeight="1" x14ac:dyDescent="0.3">
      <c r="A27" s="8" t="s">
        <v>46</v>
      </c>
      <c r="B27" s="9" t="s">
        <v>37</v>
      </c>
      <c r="C27" s="2"/>
      <c r="D27" s="2"/>
      <c r="E27" s="2"/>
      <c r="F27" s="2"/>
      <c r="G27" s="2"/>
      <c r="H27" s="2"/>
      <c r="I27" s="2"/>
      <c r="J27" s="2"/>
    </row>
    <row r="28" spans="1:10" ht="21" hidden="1" customHeight="1" x14ac:dyDescent="0.3">
      <c r="A28" s="8" t="s">
        <v>45</v>
      </c>
      <c r="B28" s="9" t="s">
        <v>38</v>
      </c>
      <c r="C28" s="2"/>
      <c r="D28" s="2"/>
      <c r="E28" s="2"/>
      <c r="F28" s="2"/>
      <c r="G28" s="2"/>
      <c r="H28" s="2"/>
      <c r="I28" s="2"/>
      <c r="J28" s="2"/>
    </row>
    <row r="29" spans="1:10" s="4" customFormat="1" ht="18.75" hidden="1" customHeight="1" x14ac:dyDescent="0.3">
      <c r="A29" s="7" t="s">
        <v>3</v>
      </c>
      <c r="B29" s="19" t="s">
        <v>39</v>
      </c>
      <c r="C29" s="3"/>
      <c r="D29" s="3"/>
      <c r="E29" s="3"/>
      <c r="F29" s="3"/>
      <c r="G29" s="3"/>
      <c r="H29" s="3"/>
      <c r="I29" s="3"/>
      <c r="J29" s="3"/>
    </row>
    <row r="30" spans="1:10" ht="18.75" hidden="1" customHeight="1" x14ac:dyDescent="0.3">
      <c r="A30" s="8">
        <v>1</v>
      </c>
      <c r="B30" s="9" t="s">
        <v>37</v>
      </c>
      <c r="C30" s="2"/>
      <c r="D30" s="2"/>
      <c r="E30" s="2"/>
      <c r="F30" s="2"/>
      <c r="G30" s="2"/>
      <c r="H30" s="2"/>
      <c r="I30" s="2"/>
      <c r="J30" s="2"/>
    </row>
    <row r="31" spans="1:10" ht="18.75" hidden="1" customHeight="1" x14ac:dyDescent="0.3">
      <c r="A31" s="8">
        <v>2</v>
      </c>
      <c r="B31" s="9" t="s">
        <v>38</v>
      </c>
      <c r="C31" s="2"/>
      <c r="D31" s="2"/>
      <c r="E31" s="2"/>
      <c r="F31" s="2"/>
      <c r="G31" s="2"/>
      <c r="H31" s="2"/>
      <c r="I31" s="2"/>
      <c r="J31" s="2"/>
    </row>
    <row r="32" spans="1:10" s="4" customFormat="1" ht="18.75" hidden="1" customHeight="1" x14ac:dyDescent="0.3">
      <c r="A32" s="7" t="s">
        <v>4</v>
      </c>
      <c r="B32" s="6" t="s">
        <v>40</v>
      </c>
      <c r="C32" s="3"/>
      <c r="D32" s="3"/>
      <c r="E32" s="3"/>
      <c r="F32" s="3"/>
      <c r="G32" s="3"/>
      <c r="H32" s="3"/>
      <c r="I32" s="3"/>
      <c r="J32" s="3"/>
    </row>
    <row r="33" spans="1:10" ht="18.75" hidden="1" customHeight="1" x14ac:dyDescent="0.3">
      <c r="A33" s="8">
        <v>1</v>
      </c>
      <c r="B33" s="9" t="s">
        <v>41</v>
      </c>
      <c r="C33" s="2">
        <f>C8+C30</f>
        <v>84.115000000000009</v>
      </c>
      <c r="D33" s="2"/>
      <c r="E33" s="2"/>
      <c r="F33" s="2">
        <f t="shared" ref="F33:H33" si="4">F8+F30</f>
        <v>86.724000000000004</v>
      </c>
      <c r="G33" s="21">
        <f>F33/C33</f>
        <v>1.0310170599774118</v>
      </c>
      <c r="H33" s="2">
        <f t="shared" si="4"/>
        <v>81.954000000000008</v>
      </c>
      <c r="I33" s="21">
        <f>H33/C33</f>
        <v>0.97430898175117397</v>
      </c>
      <c r="J33" s="2"/>
    </row>
    <row r="34" spans="1:10" ht="33.75" hidden="1" customHeight="1" x14ac:dyDescent="0.3">
      <c r="A34" s="8">
        <v>2</v>
      </c>
      <c r="B34" s="9" t="s">
        <v>42</v>
      </c>
      <c r="C34" s="2"/>
      <c r="D34" s="2"/>
      <c r="E34" s="2"/>
      <c r="F34" s="2"/>
      <c r="G34" s="2"/>
      <c r="H34" s="2"/>
      <c r="I34" s="2"/>
      <c r="J34" s="2"/>
    </row>
    <row r="35" spans="1:10" ht="18.75" hidden="1" customHeight="1" x14ac:dyDescent="0.3">
      <c r="A35" s="8">
        <v>3</v>
      </c>
      <c r="B35" s="9" t="s">
        <v>27</v>
      </c>
      <c r="C35" s="2"/>
      <c r="D35" s="2"/>
      <c r="E35" s="2"/>
      <c r="F35" s="2"/>
      <c r="G35" s="2"/>
      <c r="H35" s="2"/>
      <c r="I35" s="2"/>
      <c r="J35" s="2"/>
    </row>
    <row r="36" spans="1:10" ht="35.25" hidden="1" customHeight="1" x14ac:dyDescent="0.3">
      <c r="A36" s="8"/>
      <c r="B36" s="9" t="s">
        <v>43</v>
      </c>
      <c r="C36" s="2"/>
      <c r="D36" s="2"/>
      <c r="E36" s="2"/>
      <c r="F36" s="2"/>
      <c r="G36" s="2"/>
      <c r="H36" s="2"/>
      <c r="I36" s="2"/>
      <c r="J36" s="2"/>
    </row>
    <row r="37" spans="1:10" ht="35.25" hidden="1" customHeight="1" x14ac:dyDescent="0.3">
      <c r="A37" s="8"/>
      <c r="B37" s="9" t="s">
        <v>44</v>
      </c>
      <c r="C37" s="2"/>
      <c r="D37" s="2"/>
      <c r="E37" s="2"/>
      <c r="F37" s="2"/>
      <c r="G37" s="2"/>
      <c r="H37" s="2"/>
      <c r="I37" s="2"/>
      <c r="J37" s="2"/>
    </row>
    <row r="39" spans="1:10" x14ac:dyDescent="0.3">
      <c r="C39" s="1" t="s">
        <v>292</v>
      </c>
    </row>
  </sheetData>
  <mergeCells count="11">
    <mergeCell ref="B4:B5"/>
    <mergeCell ref="A4:A5"/>
    <mergeCell ref="A1:J1"/>
    <mergeCell ref="A2:J2"/>
    <mergeCell ref="H3:J3"/>
    <mergeCell ref="F4:G4"/>
    <mergeCell ref="H4:I4"/>
    <mergeCell ref="J4:J5"/>
    <mergeCell ref="E4:E5"/>
    <mergeCell ref="D4:D5"/>
    <mergeCell ref="C4:C5"/>
  </mergeCells>
  <pageMargins left="0.26" right="0.23622047244094491" top="0.77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18"/>
  <sheetViews>
    <sheetView workbookViewId="0">
      <selection activeCell="F25" sqref="F25"/>
    </sheetView>
  </sheetViews>
  <sheetFormatPr defaultColWidth="9.109375" defaultRowHeight="15.6" x14ac:dyDescent="0.3"/>
  <cols>
    <col min="1" max="1" width="7.44140625" style="10" customWidth="1"/>
    <col min="2" max="2" width="42.33203125" style="10" customWidth="1"/>
    <col min="3" max="3" width="14" style="10" customWidth="1"/>
    <col min="4" max="4" width="12.88671875" style="10" customWidth="1"/>
    <col min="5" max="5" width="12.33203125" style="10" customWidth="1"/>
    <col min="6" max="6" width="52.33203125" style="10" customWidth="1"/>
    <col min="7" max="16384" width="9.109375" style="10"/>
  </cols>
  <sheetData>
    <row r="1" spans="1:5" ht="23.25" customHeight="1" x14ac:dyDescent="0.3">
      <c r="A1" s="105" t="s">
        <v>57</v>
      </c>
      <c r="B1" s="105"/>
      <c r="C1" s="105"/>
      <c r="D1" s="105"/>
      <c r="E1" s="105"/>
    </row>
    <row r="2" spans="1:5" ht="47.25" customHeight="1" x14ac:dyDescent="0.3">
      <c r="A2" s="104" t="s">
        <v>58</v>
      </c>
      <c r="B2" s="104"/>
      <c r="C2" s="104"/>
      <c r="D2" s="104"/>
      <c r="E2" s="104"/>
    </row>
    <row r="3" spans="1:5" ht="42" customHeight="1" x14ac:dyDescent="0.3">
      <c r="A3" s="5" t="s">
        <v>0</v>
      </c>
      <c r="B3" s="5" t="s">
        <v>7</v>
      </c>
      <c r="C3" s="5" t="s">
        <v>59</v>
      </c>
      <c r="D3" s="5" t="s">
        <v>60</v>
      </c>
      <c r="E3" s="5" t="s">
        <v>61</v>
      </c>
    </row>
    <row r="4" spans="1:5" s="11" customFormat="1" ht="20.25" hidden="1" customHeight="1" x14ac:dyDescent="0.3">
      <c r="A4" s="5" t="s">
        <v>1</v>
      </c>
      <c r="B4" s="13" t="s">
        <v>62</v>
      </c>
      <c r="C4" s="13"/>
      <c r="D4" s="13"/>
      <c r="E4" s="13"/>
    </row>
    <row r="5" spans="1:5" ht="20.25" hidden="1" customHeight="1" x14ac:dyDescent="0.3">
      <c r="A5" s="14">
        <v>1</v>
      </c>
      <c r="B5" s="15" t="s">
        <v>63</v>
      </c>
      <c r="C5" s="15"/>
      <c r="D5" s="15"/>
      <c r="E5" s="15"/>
    </row>
    <row r="6" spans="1:5" ht="20.25" hidden="1" customHeight="1" x14ac:dyDescent="0.3">
      <c r="A6" s="14">
        <v>2</v>
      </c>
      <c r="B6" s="15" t="s">
        <v>64</v>
      </c>
      <c r="C6" s="15"/>
      <c r="D6" s="15"/>
      <c r="E6" s="15"/>
    </row>
    <row r="7" spans="1:5" ht="20.25" hidden="1" customHeight="1" x14ac:dyDescent="0.3">
      <c r="A7" s="14">
        <v>3</v>
      </c>
      <c r="B7" s="15" t="s">
        <v>65</v>
      </c>
      <c r="C7" s="15"/>
      <c r="D7" s="15"/>
      <c r="E7" s="15"/>
    </row>
    <row r="8" spans="1:5" ht="20.25" hidden="1" customHeight="1" x14ac:dyDescent="0.3">
      <c r="A8" s="14">
        <v>4</v>
      </c>
      <c r="B8" s="15" t="s">
        <v>66</v>
      </c>
      <c r="C8" s="15"/>
      <c r="D8" s="15"/>
      <c r="E8" s="15"/>
    </row>
    <row r="9" spans="1:5" s="11" customFormat="1" ht="20.25" hidden="1" customHeight="1" x14ac:dyDescent="0.3">
      <c r="A9" s="5" t="s">
        <v>2</v>
      </c>
      <c r="B9" s="13" t="s">
        <v>67</v>
      </c>
      <c r="C9" s="13"/>
      <c r="D9" s="13"/>
      <c r="E9" s="13"/>
    </row>
    <row r="10" spans="1:5" ht="20.25" hidden="1" customHeight="1" x14ac:dyDescent="0.3">
      <c r="A10" s="14">
        <v>1</v>
      </c>
      <c r="B10" s="15" t="s">
        <v>63</v>
      </c>
      <c r="C10" s="15"/>
      <c r="D10" s="15"/>
      <c r="E10" s="15"/>
    </row>
    <row r="11" spans="1:5" ht="20.25" hidden="1" customHeight="1" x14ac:dyDescent="0.3">
      <c r="A11" s="14">
        <v>2</v>
      </c>
      <c r="B11" s="15" t="s">
        <v>64</v>
      </c>
      <c r="C11" s="15"/>
      <c r="D11" s="15"/>
      <c r="E11" s="15"/>
    </row>
    <row r="12" spans="1:5" ht="20.25" hidden="1" customHeight="1" x14ac:dyDescent="0.3">
      <c r="A12" s="14">
        <v>3</v>
      </c>
      <c r="B12" s="15" t="s">
        <v>65</v>
      </c>
      <c r="C12" s="15"/>
      <c r="D12" s="15"/>
      <c r="E12" s="15"/>
    </row>
    <row r="13" spans="1:5" ht="20.25" hidden="1" customHeight="1" x14ac:dyDescent="0.3">
      <c r="A13" s="14">
        <v>4</v>
      </c>
      <c r="B13" s="15" t="s">
        <v>66</v>
      </c>
      <c r="C13" s="15"/>
      <c r="D13" s="15"/>
      <c r="E13" s="15"/>
    </row>
    <row r="14" spans="1:5" s="11" customFormat="1" ht="20.25" customHeight="1" x14ac:dyDescent="0.3">
      <c r="A14" s="5"/>
      <c r="B14" s="12" t="s">
        <v>68</v>
      </c>
      <c r="C14" s="13"/>
      <c r="D14" s="13"/>
      <c r="E14" s="13"/>
    </row>
    <row r="15" spans="1:5" ht="20.25" customHeight="1" x14ac:dyDescent="0.3">
      <c r="A15" s="14">
        <v>1</v>
      </c>
      <c r="B15" s="15" t="s">
        <v>63</v>
      </c>
      <c r="C15" s="15">
        <v>32</v>
      </c>
      <c r="D15" s="15"/>
      <c r="E15" s="15"/>
    </row>
    <row r="16" spans="1:5" ht="20.25" customHeight="1" x14ac:dyDescent="0.3">
      <c r="A16" s="14">
        <v>2</v>
      </c>
      <c r="B16" s="15" t="s">
        <v>64</v>
      </c>
      <c r="C16" s="101">
        <f>'Phụ biểu 01'!C6</f>
        <v>84.115000000000009</v>
      </c>
      <c r="D16" s="15"/>
      <c r="E16" s="15"/>
    </row>
    <row r="17" spans="1:5" ht="20.25" customHeight="1" x14ac:dyDescent="0.3">
      <c r="A17" s="14">
        <v>3</v>
      </c>
      <c r="B17" s="15" t="s">
        <v>65</v>
      </c>
      <c r="C17" s="100">
        <f>'Phụ biểu 01'!F8</f>
        <v>86.724000000000004</v>
      </c>
      <c r="D17" s="15"/>
      <c r="E17" s="15"/>
    </row>
    <row r="18" spans="1:5" ht="20.25" customHeight="1" x14ac:dyDescent="0.3">
      <c r="A18" s="14">
        <v>4</v>
      </c>
      <c r="B18" s="15" t="s">
        <v>66</v>
      </c>
      <c r="C18" s="100">
        <f>'Phụ biểu 01'!H7</f>
        <v>81.954000000000008</v>
      </c>
      <c r="D18" s="15"/>
      <c r="E18" s="15"/>
    </row>
  </sheetData>
  <mergeCells count="2">
    <mergeCell ref="A2:E2"/>
    <mergeCell ref="A1:E1"/>
  </mergeCells>
  <pageMargins left="0.56000000000000005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R61"/>
  <sheetViews>
    <sheetView workbookViewId="0">
      <pane ySplit="7" topLeftCell="A8" activePane="bottomLeft" state="frozen"/>
      <selection pane="bottomLeft" activeCell="O11" sqref="O11"/>
    </sheetView>
  </sheetViews>
  <sheetFormatPr defaultColWidth="9.109375" defaultRowHeight="14.4" x14ac:dyDescent="0.3"/>
  <cols>
    <col min="1" max="1" width="5.5546875" style="61" customWidth="1"/>
    <col min="2" max="2" width="28" style="61" customWidth="1"/>
    <col min="3" max="3" width="28" style="61" hidden="1" customWidth="1"/>
    <col min="4" max="4" width="9.109375" style="61"/>
    <col min="5" max="7" width="7.33203125" style="61" customWidth="1"/>
    <col min="8" max="8" width="9.109375" style="61"/>
    <col min="9" max="11" width="8.33203125" style="61" customWidth="1"/>
    <col min="12" max="14" width="9.109375" style="61"/>
    <col min="15" max="15" width="10.44140625" style="61" customWidth="1"/>
    <col min="16" max="16" width="11.44140625" style="61" customWidth="1"/>
    <col min="17" max="17" width="42.88671875" style="61" customWidth="1"/>
    <col min="18" max="16384" width="9.109375" style="61"/>
  </cols>
  <sheetData>
    <row r="1" spans="1:18" x14ac:dyDescent="0.3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8" x14ac:dyDescent="0.3">
      <c r="A2" s="108" t="s">
        <v>164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8" ht="20.25" customHeight="1" x14ac:dyDescent="0.3">
      <c r="A4" s="106" t="s">
        <v>0</v>
      </c>
      <c r="B4" s="106" t="s">
        <v>7</v>
      </c>
      <c r="C4" s="109" t="s">
        <v>165</v>
      </c>
      <c r="D4" s="106" t="s">
        <v>70</v>
      </c>
      <c r="E4" s="106"/>
      <c r="F4" s="106"/>
      <c r="G4" s="106"/>
      <c r="H4" s="106" t="s">
        <v>71</v>
      </c>
      <c r="I4" s="106"/>
      <c r="J4" s="106"/>
      <c r="K4" s="106"/>
      <c r="L4" s="106"/>
      <c r="M4" s="106"/>
      <c r="N4" s="106"/>
      <c r="O4" s="106"/>
      <c r="P4" s="106"/>
    </row>
    <row r="5" spans="1:18" x14ac:dyDescent="0.3">
      <c r="A5" s="106"/>
      <c r="B5" s="106"/>
      <c r="C5" s="110"/>
      <c r="D5" s="106"/>
      <c r="E5" s="106"/>
      <c r="F5" s="106"/>
      <c r="G5" s="106"/>
      <c r="H5" s="106" t="s">
        <v>72</v>
      </c>
      <c r="I5" s="106"/>
      <c r="J5" s="106"/>
      <c r="K5" s="106"/>
      <c r="L5" s="106"/>
      <c r="M5" s="106"/>
      <c r="N5" s="106"/>
      <c r="O5" s="106"/>
      <c r="P5" s="106" t="s">
        <v>73</v>
      </c>
    </row>
    <row r="6" spans="1:18" ht="18" customHeight="1" x14ac:dyDescent="0.3">
      <c r="A6" s="106"/>
      <c r="B6" s="106"/>
      <c r="C6" s="110"/>
      <c r="D6" s="106"/>
      <c r="E6" s="106"/>
      <c r="F6" s="106"/>
      <c r="G6" s="106"/>
      <c r="H6" s="106" t="s">
        <v>74</v>
      </c>
      <c r="I6" s="106"/>
      <c r="J6" s="106"/>
      <c r="K6" s="106"/>
      <c r="L6" s="106" t="s">
        <v>75</v>
      </c>
      <c r="M6" s="106" t="s">
        <v>76</v>
      </c>
      <c r="N6" s="106" t="s">
        <v>77</v>
      </c>
      <c r="O6" s="106" t="s">
        <v>78</v>
      </c>
      <c r="P6" s="106"/>
    </row>
    <row r="7" spans="1:18" ht="21.75" customHeight="1" x14ac:dyDescent="0.3">
      <c r="A7" s="106"/>
      <c r="B7" s="106"/>
      <c r="C7" s="111"/>
      <c r="D7" s="63" t="s">
        <v>79</v>
      </c>
      <c r="E7" s="63" t="s">
        <v>80</v>
      </c>
      <c r="F7" s="63" t="s">
        <v>81</v>
      </c>
      <c r="G7" s="63" t="s">
        <v>82</v>
      </c>
      <c r="H7" s="63" t="s">
        <v>79</v>
      </c>
      <c r="I7" s="63" t="s">
        <v>80</v>
      </c>
      <c r="J7" s="63" t="s">
        <v>81</v>
      </c>
      <c r="K7" s="63" t="s">
        <v>82</v>
      </c>
      <c r="L7" s="106"/>
      <c r="M7" s="106"/>
      <c r="N7" s="106"/>
      <c r="O7" s="106"/>
      <c r="P7" s="106"/>
    </row>
    <row r="8" spans="1:18" s="65" customFormat="1" x14ac:dyDescent="0.3">
      <c r="A8" s="64">
        <v>1</v>
      </c>
      <c r="B8" s="64">
        <v>2</v>
      </c>
      <c r="C8" s="64"/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</row>
    <row r="9" spans="1:18" ht="21.75" customHeight="1" x14ac:dyDescent="0.3">
      <c r="A9" s="63" t="s">
        <v>1</v>
      </c>
      <c r="B9" s="66" t="s">
        <v>83</v>
      </c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8" ht="22.5" customHeight="1" x14ac:dyDescent="0.3">
      <c r="A10" s="67">
        <v>1</v>
      </c>
      <c r="B10" s="68" t="s">
        <v>84</v>
      </c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8" s="65" customFormat="1" ht="27.6" x14ac:dyDescent="0.3">
      <c r="A11" s="64" t="s">
        <v>56</v>
      </c>
      <c r="B11" s="69" t="s">
        <v>85</v>
      </c>
      <c r="C11" s="69"/>
      <c r="D11" s="27">
        <v>32</v>
      </c>
      <c r="E11" s="27"/>
      <c r="F11" s="27">
        <v>1</v>
      </c>
      <c r="G11" s="27">
        <v>31</v>
      </c>
      <c r="H11" s="27">
        <v>32</v>
      </c>
      <c r="I11" s="27"/>
      <c r="J11" s="27">
        <v>1</v>
      </c>
      <c r="K11" s="27">
        <v>31</v>
      </c>
      <c r="L11" s="27"/>
      <c r="M11" s="27"/>
      <c r="N11" s="27">
        <v>31</v>
      </c>
      <c r="O11" s="27">
        <v>1</v>
      </c>
      <c r="P11" s="27"/>
      <c r="Q11" s="96">
        <f>+N11+O11+H11</f>
        <v>64</v>
      </c>
      <c r="R11" s="65" t="s">
        <v>289</v>
      </c>
    </row>
    <row r="12" spans="1:18" s="65" customFormat="1" ht="35.25" customHeight="1" x14ac:dyDescent="0.3">
      <c r="A12" s="64" t="s">
        <v>55</v>
      </c>
      <c r="B12" s="69" t="s">
        <v>86</v>
      </c>
      <c r="C12" s="69"/>
      <c r="D12" s="27">
        <v>32</v>
      </c>
      <c r="E12" s="27"/>
      <c r="F12" s="27">
        <v>1</v>
      </c>
      <c r="G12" s="27">
        <v>31</v>
      </c>
      <c r="H12" s="27">
        <v>32</v>
      </c>
      <c r="I12" s="27"/>
      <c r="J12" s="27">
        <v>1</v>
      </c>
      <c r="K12" s="27">
        <v>31</v>
      </c>
      <c r="L12" s="27"/>
      <c r="M12" s="27"/>
      <c r="N12" s="27">
        <v>31</v>
      </c>
      <c r="O12" s="27">
        <v>1</v>
      </c>
      <c r="P12" s="27"/>
    </row>
    <row r="13" spans="1:18" s="65" customFormat="1" ht="35.25" customHeight="1" x14ac:dyDescent="0.3">
      <c r="A13" s="64" t="s">
        <v>87</v>
      </c>
      <c r="B13" s="69" t="s">
        <v>88</v>
      </c>
      <c r="C13" s="69"/>
      <c r="D13" s="27">
        <v>32</v>
      </c>
      <c r="E13" s="27"/>
      <c r="F13" s="27">
        <v>1</v>
      </c>
      <c r="G13" s="27">
        <v>31</v>
      </c>
      <c r="H13" s="27">
        <v>32</v>
      </c>
      <c r="I13" s="27"/>
      <c r="J13" s="27">
        <v>1</v>
      </c>
      <c r="K13" s="27">
        <v>31</v>
      </c>
      <c r="L13" s="27"/>
      <c r="M13" s="27"/>
      <c r="N13" s="27">
        <v>31</v>
      </c>
      <c r="O13" s="27">
        <v>1</v>
      </c>
      <c r="P13" s="27"/>
    </row>
    <row r="14" spans="1:18" ht="29.25" customHeight="1" x14ac:dyDescent="0.3">
      <c r="A14" s="67">
        <v>2</v>
      </c>
      <c r="B14" s="68" t="s">
        <v>89</v>
      </c>
      <c r="C14" s="6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8" ht="27.6" x14ac:dyDescent="0.3">
      <c r="A15" s="64" t="s">
        <v>56</v>
      </c>
      <c r="B15" s="69" t="s">
        <v>90</v>
      </c>
      <c r="C15" s="69"/>
      <c r="D15" s="27">
        <v>3</v>
      </c>
      <c r="E15" s="27"/>
      <c r="F15" s="27"/>
      <c r="G15" s="27">
        <v>3</v>
      </c>
      <c r="H15" s="27"/>
      <c r="I15" s="27"/>
      <c r="J15" s="27"/>
      <c r="K15" s="27"/>
      <c r="L15" s="27"/>
      <c r="M15" s="27"/>
      <c r="N15" s="27">
        <v>3</v>
      </c>
      <c r="O15" s="27"/>
      <c r="P15" s="27"/>
    </row>
    <row r="16" spans="1:18" ht="27.6" x14ac:dyDescent="0.3">
      <c r="A16" s="64" t="s">
        <v>55</v>
      </c>
      <c r="B16" s="69" t="s">
        <v>91</v>
      </c>
      <c r="C16" s="69"/>
      <c r="D16" s="27">
        <v>3</v>
      </c>
      <c r="E16" s="27"/>
      <c r="F16" s="27"/>
      <c r="G16" s="27">
        <v>3</v>
      </c>
      <c r="H16" s="27"/>
      <c r="I16" s="27"/>
      <c r="J16" s="27"/>
      <c r="K16" s="27"/>
      <c r="L16" s="27"/>
      <c r="M16" s="27"/>
      <c r="N16" s="27">
        <v>3</v>
      </c>
      <c r="O16" s="27"/>
      <c r="P16" s="27"/>
    </row>
    <row r="17" spans="1:17" ht="27.6" x14ac:dyDescent="0.3">
      <c r="A17" s="64" t="s">
        <v>87</v>
      </c>
      <c r="B17" s="69" t="s">
        <v>92</v>
      </c>
      <c r="C17" s="69"/>
      <c r="D17" s="27">
        <v>3</v>
      </c>
      <c r="E17" s="27"/>
      <c r="F17" s="27"/>
      <c r="G17" s="27">
        <v>3</v>
      </c>
      <c r="H17" s="27"/>
      <c r="I17" s="27"/>
      <c r="J17" s="27"/>
      <c r="K17" s="27"/>
      <c r="L17" s="27"/>
      <c r="M17" s="27"/>
      <c r="N17" s="27">
        <v>3</v>
      </c>
      <c r="O17" s="27"/>
      <c r="P17" s="27"/>
    </row>
    <row r="18" spans="1:17" ht="23.25" customHeight="1" x14ac:dyDescent="0.3">
      <c r="A18" s="63" t="s">
        <v>2</v>
      </c>
      <c r="B18" s="66" t="s">
        <v>93</v>
      </c>
      <c r="C18" s="6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7" ht="27.6" x14ac:dyDescent="0.3">
      <c r="A19" s="67">
        <v>1</v>
      </c>
      <c r="B19" s="68" t="s">
        <v>94</v>
      </c>
      <c r="C19" s="68"/>
      <c r="D19" s="27">
        <v>73</v>
      </c>
      <c r="E19" s="27"/>
      <c r="F19" s="27"/>
      <c r="G19" s="27">
        <v>73</v>
      </c>
      <c r="H19" s="27"/>
      <c r="I19" s="27"/>
      <c r="J19" s="27"/>
      <c r="K19" s="27"/>
      <c r="L19" s="27"/>
      <c r="M19" s="27"/>
      <c r="N19" s="27">
        <v>5</v>
      </c>
      <c r="O19" s="27">
        <v>11</v>
      </c>
      <c r="P19" s="27">
        <v>57</v>
      </c>
    </row>
    <row r="20" spans="1:17" x14ac:dyDescent="0.3">
      <c r="A20" s="64" t="s">
        <v>56</v>
      </c>
      <c r="B20" s="69" t="s">
        <v>95</v>
      </c>
      <c r="C20" s="69"/>
      <c r="D20" s="27">
        <v>50</v>
      </c>
      <c r="E20" s="27"/>
      <c r="F20" s="27"/>
      <c r="G20" s="27">
        <v>50</v>
      </c>
      <c r="H20" s="27"/>
      <c r="I20" s="27"/>
      <c r="J20" s="27"/>
      <c r="K20" s="27"/>
      <c r="L20" s="27"/>
      <c r="M20" s="27"/>
      <c r="N20" s="27">
        <v>1</v>
      </c>
      <c r="O20" s="27">
        <v>5</v>
      </c>
      <c r="P20" s="27">
        <v>44</v>
      </c>
    </row>
    <row r="21" spans="1:17" s="65" customFormat="1" ht="27.6" x14ac:dyDescent="0.3">
      <c r="A21" s="64" t="s">
        <v>55</v>
      </c>
      <c r="B21" s="69" t="s">
        <v>96</v>
      </c>
      <c r="C21" s="69"/>
      <c r="D21" s="27">
        <v>32</v>
      </c>
      <c r="E21" s="27"/>
      <c r="F21" s="27"/>
      <c r="G21" s="27">
        <v>32</v>
      </c>
      <c r="H21" s="27"/>
      <c r="I21" s="27"/>
      <c r="J21" s="27"/>
      <c r="K21" s="27"/>
      <c r="L21" s="27"/>
      <c r="M21" s="27"/>
      <c r="N21" s="27">
        <v>13</v>
      </c>
      <c r="O21" s="27">
        <v>6</v>
      </c>
      <c r="P21" s="27">
        <v>13</v>
      </c>
    </row>
    <row r="22" spans="1:17" ht="41.4" x14ac:dyDescent="0.3">
      <c r="A22" s="67">
        <v>2</v>
      </c>
      <c r="B22" s="68" t="s">
        <v>97</v>
      </c>
      <c r="C22" s="6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ht="55.2" x14ac:dyDescent="0.3">
      <c r="A23" s="67">
        <v>3</v>
      </c>
      <c r="B23" s="68" t="s">
        <v>225</v>
      </c>
      <c r="C23" s="6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ht="27.6" x14ac:dyDescent="0.3">
      <c r="A24" s="67">
        <v>4</v>
      </c>
      <c r="B24" s="68" t="s">
        <v>98</v>
      </c>
      <c r="C24" s="6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7" ht="27.6" x14ac:dyDescent="0.3">
      <c r="A25" s="67">
        <v>5</v>
      </c>
      <c r="B25" s="68" t="s">
        <v>99</v>
      </c>
      <c r="C25" s="6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x14ac:dyDescent="0.3">
      <c r="A26" s="64" t="s">
        <v>56</v>
      </c>
      <c r="B26" s="69" t="s">
        <v>100</v>
      </c>
      <c r="C26" s="69"/>
      <c r="D26" s="27">
        <f t="shared" ref="D26:D61" si="0">SUM(E26:G26)</f>
        <v>0</v>
      </c>
      <c r="E26" s="27">
        <f t="shared" ref="E26:F61" si="1">+I26</f>
        <v>0</v>
      </c>
      <c r="F26" s="27">
        <f t="shared" si="1"/>
        <v>0</v>
      </c>
      <c r="G26" s="27">
        <f t="shared" ref="G26:G61" si="2">+K26+N26</f>
        <v>0</v>
      </c>
      <c r="H26" s="27">
        <f t="shared" ref="H26:H61" si="3">+I26+J26+K26</f>
        <v>0</v>
      </c>
      <c r="I26" s="27"/>
      <c r="J26" s="27"/>
      <c r="K26" s="27"/>
      <c r="L26" s="27"/>
      <c r="M26" s="27"/>
      <c r="N26" s="27"/>
      <c r="O26" s="27"/>
      <c r="P26" s="27"/>
    </row>
    <row r="27" spans="1:17" ht="27.6" x14ac:dyDescent="0.3">
      <c r="A27" s="64" t="s">
        <v>55</v>
      </c>
      <c r="B27" s="69" t="s">
        <v>101</v>
      </c>
      <c r="C27" s="69"/>
      <c r="D27" s="27">
        <f t="shared" si="0"/>
        <v>0</v>
      </c>
      <c r="E27" s="27">
        <f t="shared" si="1"/>
        <v>0</v>
      </c>
      <c r="F27" s="27">
        <f t="shared" si="1"/>
        <v>0</v>
      </c>
      <c r="G27" s="27">
        <f t="shared" si="2"/>
        <v>0</v>
      </c>
      <c r="H27" s="27">
        <f t="shared" si="3"/>
        <v>0</v>
      </c>
      <c r="I27" s="27"/>
      <c r="J27" s="27"/>
      <c r="K27" s="27"/>
      <c r="L27" s="27"/>
      <c r="M27" s="27"/>
      <c r="N27" s="27"/>
      <c r="O27" s="27"/>
      <c r="P27" s="27"/>
    </row>
    <row r="28" spans="1:17" ht="27.6" x14ac:dyDescent="0.3">
      <c r="A28" s="64" t="s">
        <v>87</v>
      </c>
      <c r="B28" s="69" t="s">
        <v>102</v>
      </c>
      <c r="C28" s="69"/>
      <c r="D28" s="27">
        <f t="shared" si="0"/>
        <v>0</v>
      </c>
      <c r="E28" s="27">
        <f t="shared" si="1"/>
        <v>0</v>
      </c>
      <c r="F28" s="27">
        <f t="shared" si="1"/>
        <v>0</v>
      </c>
      <c r="G28" s="27">
        <f t="shared" si="2"/>
        <v>0</v>
      </c>
      <c r="H28" s="27">
        <f t="shared" si="3"/>
        <v>0</v>
      </c>
      <c r="I28" s="27"/>
      <c r="J28" s="27"/>
      <c r="K28" s="27"/>
      <c r="L28" s="27"/>
      <c r="M28" s="27"/>
      <c r="N28" s="27"/>
      <c r="O28" s="27"/>
      <c r="P28" s="27"/>
    </row>
    <row r="29" spans="1:17" ht="55.2" x14ac:dyDescent="0.3">
      <c r="A29" s="67">
        <v>6</v>
      </c>
      <c r="B29" s="68" t="s">
        <v>226</v>
      </c>
      <c r="C29" s="68"/>
      <c r="D29" s="27">
        <v>46</v>
      </c>
      <c r="E29" s="27">
        <v>0</v>
      </c>
      <c r="F29" s="27">
        <v>0</v>
      </c>
      <c r="G29" s="27">
        <v>46</v>
      </c>
      <c r="H29" s="27">
        <v>14</v>
      </c>
      <c r="I29" s="27"/>
      <c r="J29" s="27"/>
      <c r="K29" s="27">
        <v>14</v>
      </c>
      <c r="L29" s="27"/>
      <c r="M29" s="27"/>
      <c r="N29" s="27">
        <v>10</v>
      </c>
      <c r="O29" s="27"/>
      <c r="P29" s="27">
        <v>22</v>
      </c>
      <c r="Q29" s="65"/>
    </row>
    <row r="30" spans="1:17" ht="55.2" x14ac:dyDescent="0.3">
      <c r="A30" s="67">
        <v>7</v>
      </c>
      <c r="B30" s="68" t="s">
        <v>227</v>
      </c>
      <c r="C30" s="68"/>
      <c r="D30" s="27">
        <v>46</v>
      </c>
      <c r="E30" s="27"/>
      <c r="F30" s="27"/>
      <c r="G30" s="27">
        <v>46</v>
      </c>
      <c r="H30" s="27">
        <v>14</v>
      </c>
      <c r="I30" s="27"/>
      <c r="J30" s="27"/>
      <c r="K30" s="27">
        <v>14</v>
      </c>
      <c r="L30" s="27"/>
      <c r="M30" s="27"/>
      <c r="N30" s="27">
        <v>10</v>
      </c>
      <c r="O30" s="27"/>
      <c r="P30" s="27">
        <v>22</v>
      </c>
    </row>
    <row r="31" spans="1:17" ht="41.4" x14ac:dyDescent="0.3">
      <c r="A31" s="64" t="s">
        <v>56</v>
      </c>
      <c r="B31" s="69" t="s">
        <v>103</v>
      </c>
      <c r="C31" s="69"/>
      <c r="D31" s="70">
        <v>580.85</v>
      </c>
      <c r="E31" s="70"/>
      <c r="F31" s="70"/>
      <c r="G31" s="70">
        <v>580.85</v>
      </c>
      <c r="H31" s="71"/>
      <c r="I31" s="71"/>
      <c r="J31" s="71"/>
      <c r="K31" s="70">
        <v>121.86199999999999</v>
      </c>
      <c r="L31" s="70"/>
      <c r="M31" s="70"/>
      <c r="N31" s="70">
        <v>140.369</v>
      </c>
      <c r="O31" s="27"/>
      <c r="P31" s="70">
        <v>318.61900000000003</v>
      </c>
    </row>
    <row r="32" spans="1:17" ht="27.6" x14ac:dyDescent="0.3">
      <c r="A32" s="64" t="s">
        <v>55</v>
      </c>
      <c r="B32" s="69" t="s">
        <v>104</v>
      </c>
      <c r="C32" s="69"/>
      <c r="D32" s="70">
        <v>805.625</v>
      </c>
      <c r="E32" s="70"/>
      <c r="F32" s="70"/>
      <c r="G32" s="70">
        <v>805.625</v>
      </c>
      <c r="H32" s="71"/>
      <c r="I32" s="27"/>
      <c r="J32" s="27"/>
      <c r="K32" s="70">
        <v>367.79899999999998</v>
      </c>
      <c r="L32" s="70"/>
      <c r="M32" s="70"/>
      <c r="N32" s="70">
        <v>406.12599999999998</v>
      </c>
      <c r="O32" s="27"/>
      <c r="P32" s="70">
        <v>31.7</v>
      </c>
    </row>
    <row r="33" spans="1:16" x14ac:dyDescent="0.3">
      <c r="A33" s="67">
        <v>8</v>
      </c>
      <c r="B33" s="68" t="s">
        <v>105</v>
      </c>
      <c r="C33" s="68"/>
      <c r="D33" s="27">
        <f>SUM(E33:G33)</f>
        <v>2</v>
      </c>
      <c r="E33" s="27">
        <f t="shared" si="1"/>
        <v>0</v>
      </c>
      <c r="F33" s="27">
        <f t="shared" si="1"/>
        <v>0</v>
      </c>
      <c r="G33" s="27">
        <f>+K33+N33</f>
        <v>2</v>
      </c>
      <c r="H33" s="27">
        <f t="shared" si="3"/>
        <v>0</v>
      </c>
      <c r="I33" s="27"/>
      <c r="J33" s="27"/>
      <c r="K33" s="27"/>
      <c r="L33" s="27"/>
      <c r="M33" s="27"/>
      <c r="N33" s="27">
        <f>SUM(N34:N38)</f>
        <v>2</v>
      </c>
      <c r="O33" s="27"/>
      <c r="P33" s="27"/>
    </row>
    <row r="34" spans="1:16" ht="27.6" x14ac:dyDescent="0.3">
      <c r="A34" s="64" t="s">
        <v>56</v>
      </c>
      <c r="B34" s="69" t="s">
        <v>106</v>
      </c>
      <c r="C34" s="69"/>
      <c r="D34" s="27">
        <f t="shared" si="0"/>
        <v>0</v>
      </c>
      <c r="E34" s="27">
        <f t="shared" si="1"/>
        <v>0</v>
      </c>
      <c r="F34" s="27">
        <f t="shared" si="1"/>
        <v>0</v>
      </c>
      <c r="G34" s="27">
        <f t="shared" si="2"/>
        <v>0</v>
      </c>
      <c r="H34" s="27">
        <f t="shared" si="3"/>
        <v>0</v>
      </c>
      <c r="I34" s="27"/>
      <c r="J34" s="27"/>
      <c r="K34" s="27"/>
      <c r="L34" s="27"/>
      <c r="M34" s="27"/>
      <c r="N34" s="27"/>
      <c r="O34" s="27"/>
      <c r="P34" s="27"/>
    </row>
    <row r="35" spans="1:16" ht="27.6" x14ac:dyDescent="0.3">
      <c r="A35" s="64" t="s">
        <v>55</v>
      </c>
      <c r="B35" s="69" t="s">
        <v>107</v>
      </c>
      <c r="C35" s="69"/>
      <c r="D35" s="27">
        <f t="shared" si="0"/>
        <v>2</v>
      </c>
      <c r="E35" s="27">
        <f t="shared" si="1"/>
        <v>0</v>
      </c>
      <c r="F35" s="27">
        <f t="shared" si="1"/>
        <v>0</v>
      </c>
      <c r="G35" s="27">
        <f t="shared" si="2"/>
        <v>2</v>
      </c>
      <c r="H35" s="27">
        <f t="shared" si="3"/>
        <v>0</v>
      </c>
      <c r="I35" s="27"/>
      <c r="J35" s="27"/>
      <c r="K35" s="27"/>
      <c r="L35" s="27"/>
      <c r="M35" s="27"/>
      <c r="N35" s="27">
        <v>2</v>
      </c>
      <c r="O35" s="27"/>
      <c r="P35" s="27"/>
    </row>
    <row r="36" spans="1:16" ht="41.4" x14ac:dyDescent="0.3">
      <c r="A36" s="64" t="s">
        <v>87</v>
      </c>
      <c r="B36" s="69" t="s">
        <v>108</v>
      </c>
      <c r="C36" s="69"/>
      <c r="D36" s="27">
        <f t="shared" si="0"/>
        <v>0</v>
      </c>
      <c r="E36" s="27">
        <f t="shared" si="1"/>
        <v>0</v>
      </c>
      <c r="F36" s="27">
        <f t="shared" si="1"/>
        <v>0</v>
      </c>
      <c r="G36" s="27">
        <f t="shared" si="2"/>
        <v>0</v>
      </c>
      <c r="H36" s="27">
        <f t="shared" si="3"/>
        <v>0</v>
      </c>
      <c r="I36" s="27"/>
      <c r="J36" s="27"/>
      <c r="K36" s="27"/>
      <c r="L36" s="27"/>
      <c r="M36" s="27"/>
      <c r="N36" s="27"/>
      <c r="O36" s="27"/>
      <c r="P36" s="27"/>
    </row>
    <row r="37" spans="1:16" ht="27.6" x14ac:dyDescent="0.3">
      <c r="A37" s="64" t="s">
        <v>109</v>
      </c>
      <c r="B37" s="69" t="s">
        <v>110</v>
      </c>
      <c r="C37" s="69"/>
      <c r="D37" s="27">
        <f t="shared" si="0"/>
        <v>0</v>
      </c>
      <c r="E37" s="27">
        <f t="shared" si="1"/>
        <v>0</v>
      </c>
      <c r="F37" s="27">
        <f t="shared" si="1"/>
        <v>0</v>
      </c>
      <c r="G37" s="27">
        <f t="shared" si="2"/>
        <v>0</v>
      </c>
      <c r="H37" s="27">
        <f t="shared" si="3"/>
        <v>0</v>
      </c>
      <c r="I37" s="27"/>
      <c r="J37" s="27"/>
      <c r="K37" s="27"/>
      <c r="L37" s="27"/>
      <c r="M37" s="27"/>
      <c r="N37" s="27"/>
      <c r="O37" s="27"/>
      <c r="P37" s="27"/>
    </row>
    <row r="38" spans="1:16" ht="27.6" x14ac:dyDescent="0.3">
      <c r="A38" s="64" t="s">
        <v>111</v>
      </c>
      <c r="B38" s="69" t="s">
        <v>112</v>
      </c>
      <c r="C38" s="69"/>
      <c r="D38" s="27">
        <f t="shared" si="0"/>
        <v>0</v>
      </c>
      <c r="E38" s="27">
        <f t="shared" si="1"/>
        <v>0</v>
      </c>
      <c r="F38" s="27">
        <f t="shared" si="1"/>
        <v>0</v>
      </c>
      <c r="G38" s="27">
        <f t="shared" si="2"/>
        <v>0</v>
      </c>
      <c r="H38" s="27">
        <f t="shared" si="3"/>
        <v>0</v>
      </c>
      <c r="I38" s="27"/>
      <c r="J38" s="27"/>
      <c r="K38" s="27"/>
      <c r="L38" s="27"/>
      <c r="M38" s="27"/>
      <c r="N38" s="27"/>
      <c r="O38" s="27"/>
      <c r="P38" s="27"/>
    </row>
    <row r="39" spans="1:16" ht="27.6" x14ac:dyDescent="0.3">
      <c r="A39" s="67">
        <v>9</v>
      </c>
      <c r="B39" s="68" t="s">
        <v>113</v>
      </c>
      <c r="C39" s="68"/>
      <c r="D39" s="27">
        <f t="shared" si="0"/>
        <v>0</v>
      </c>
      <c r="E39" s="27">
        <f t="shared" si="1"/>
        <v>0</v>
      </c>
      <c r="F39" s="27">
        <f t="shared" si="1"/>
        <v>0</v>
      </c>
      <c r="G39" s="27">
        <f t="shared" si="2"/>
        <v>0</v>
      </c>
      <c r="H39" s="27">
        <f t="shared" si="3"/>
        <v>0</v>
      </c>
      <c r="I39" s="27"/>
      <c r="J39" s="27"/>
      <c r="K39" s="27"/>
      <c r="L39" s="27"/>
      <c r="M39" s="27"/>
      <c r="N39" s="27">
        <f>SUM(N40:N43)</f>
        <v>0</v>
      </c>
      <c r="O39" s="27"/>
      <c r="P39" s="27"/>
    </row>
    <row r="40" spans="1:16" ht="27.6" x14ac:dyDescent="0.3">
      <c r="A40" s="64" t="s">
        <v>56</v>
      </c>
      <c r="B40" s="69" t="s">
        <v>114</v>
      </c>
      <c r="C40" s="69"/>
      <c r="D40" s="27">
        <v>5</v>
      </c>
      <c r="E40" s="27"/>
      <c r="F40" s="27"/>
      <c r="G40" s="27">
        <v>5</v>
      </c>
      <c r="H40" s="27"/>
      <c r="I40" s="27"/>
      <c r="J40" s="27"/>
      <c r="K40" s="27"/>
      <c r="L40" s="27"/>
      <c r="M40" s="27"/>
      <c r="N40" s="27"/>
      <c r="O40" s="27">
        <v>1</v>
      </c>
      <c r="P40" s="27">
        <v>4</v>
      </c>
    </row>
    <row r="41" spans="1:16" ht="27.6" x14ac:dyDescent="0.3">
      <c r="A41" s="64" t="s">
        <v>55</v>
      </c>
      <c r="B41" s="69" t="s">
        <v>115</v>
      </c>
      <c r="C41" s="69"/>
      <c r="D41" s="27">
        <v>5</v>
      </c>
      <c r="E41" s="27"/>
      <c r="F41" s="27"/>
      <c r="G41" s="27">
        <v>5</v>
      </c>
      <c r="H41" s="27"/>
      <c r="I41" s="27"/>
      <c r="J41" s="27"/>
      <c r="K41" s="27"/>
      <c r="L41" s="27"/>
      <c r="M41" s="27"/>
      <c r="N41" s="27"/>
      <c r="O41" s="27">
        <v>1</v>
      </c>
      <c r="P41" s="27">
        <v>4</v>
      </c>
    </row>
    <row r="42" spans="1:16" ht="27.6" x14ac:dyDescent="0.3">
      <c r="A42" s="64" t="s">
        <v>87</v>
      </c>
      <c r="B42" s="69" t="s">
        <v>116</v>
      </c>
      <c r="C42" s="69"/>
      <c r="D42" s="27">
        <f t="shared" si="0"/>
        <v>0</v>
      </c>
      <c r="E42" s="27">
        <f t="shared" si="1"/>
        <v>0</v>
      </c>
      <c r="F42" s="27">
        <f t="shared" si="1"/>
        <v>0</v>
      </c>
      <c r="G42" s="27">
        <f t="shared" si="2"/>
        <v>0</v>
      </c>
      <c r="H42" s="27">
        <f t="shared" si="3"/>
        <v>0</v>
      </c>
      <c r="I42" s="27"/>
      <c r="J42" s="27"/>
      <c r="K42" s="27"/>
      <c r="L42" s="27"/>
      <c r="M42" s="27"/>
      <c r="N42" s="27"/>
      <c r="O42" s="27"/>
      <c r="P42" s="27"/>
    </row>
    <row r="43" spans="1:16" ht="27.6" x14ac:dyDescent="0.3">
      <c r="A43" s="64" t="s">
        <v>109</v>
      </c>
      <c r="B43" s="69" t="s">
        <v>117</v>
      </c>
      <c r="C43" s="69"/>
      <c r="D43" s="27">
        <f t="shared" si="0"/>
        <v>0</v>
      </c>
      <c r="E43" s="27">
        <f t="shared" si="1"/>
        <v>0</v>
      </c>
      <c r="F43" s="27">
        <f t="shared" si="1"/>
        <v>0</v>
      </c>
      <c r="G43" s="27">
        <f t="shared" si="2"/>
        <v>0</v>
      </c>
      <c r="H43" s="27">
        <f t="shared" si="3"/>
        <v>0</v>
      </c>
      <c r="I43" s="27"/>
      <c r="J43" s="27"/>
      <c r="K43" s="27"/>
      <c r="L43" s="27"/>
      <c r="M43" s="27"/>
      <c r="N43" s="27"/>
      <c r="O43" s="27"/>
      <c r="P43" s="27"/>
    </row>
    <row r="44" spans="1:16" ht="27.6" x14ac:dyDescent="0.3">
      <c r="A44" s="67">
        <v>10</v>
      </c>
      <c r="B44" s="68" t="s">
        <v>118</v>
      </c>
      <c r="C44" s="68"/>
      <c r="D44" s="27">
        <f t="shared" si="0"/>
        <v>0</v>
      </c>
      <c r="E44" s="27">
        <f t="shared" si="1"/>
        <v>0</v>
      </c>
      <c r="F44" s="27">
        <f t="shared" si="1"/>
        <v>0</v>
      </c>
      <c r="G44" s="27">
        <f t="shared" si="2"/>
        <v>0</v>
      </c>
      <c r="H44" s="27">
        <f t="shared" si="3"/>
        <v>0</v>
      </c>
      <c r="I44" s="27"/>
      <c r="J44" s="27"/>
      <c r="K44" s="27"/>
      <c r="L44" s="27"/>
      <c r="M44" s="27"/>
      <c r="N44" s="27"/>
      <c r="O44" s="27"/>
      <c r="P44" s="27"/>
    </row>
    <row r="45" spans="1:16" ht="27.6" x14ac:dyDescent="0.3">
      <c r="A45" s="67">
        <v>11</v>
      </c>
      <c r="B45" s="68" t="s">
        <v>119</v>
      </c>
      <c r="C45" s="6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27.6" x14ac:dyDescent="0.3">
      <c r="A46" s="64" t="s">
        <v>56</v>
      </c>
      <c r="B46" s="69" t="s">
        <v>120</v>
      </c>
      <c r="C46" s="69"/>
      <c r="D46" s="27">
        <v>146</v>
      </c>
      <c r="E46" s="27">
        <v>0</v>
      </c>
      <c r="F46" s="27">
        <v>0</v>
      </c>
      <c r="G46" s="27">
        <v>146</v>
      </c>
      <c r="H46" s="27"/>
      <c r="I46" s="72"/>
      <c r="J46" s="72"/>
      <c r="K46" s="72"/>
      <c r="L46" s="72"/>
      <c r="M46" s="72"/>
      <c r="N46" s="72"/>
      <c r="O46" s="27">
        <v>146</v>
      </c>
      <c r="P46" s="72"/>
    </row>
    <row r="47" spans="1:16" x14ac:dyDescent="0.3">
      <c r="A47" s="67" t="s">
        <v>121</v>
      </c>
      <c r="B47" s="68" t="s">
        <v>122</v>
      </c>
      <c r="C47" s="68"/>
      <c r="D47" s="27">
        <v>100</v>
      </c>
      <c r="E47" s="27"/>
      <c r="F47" s="27"/>
      <c r="G47" s="27">
        <v>100</v>
      </c>
      <c r="H47" s="27"/>
      <c r="I47" s="27"/>
      <c r="J47" s="27"/>
      <c r="K47" s="27"/>
      <c r="L47" s="27"/>
      <c r="M47" s="27"/>
      <c r="N47" s="27"/>
      <c r="O47" s="27">
        <v>100</v>
      </c>
      <c r="P47" s="27"/>
    </row>
    <row r="48" spans="1:16" x14ac:dyDescent="0.3">
      <c r="A48" s="67" t="s">
        <v>121</v>
      </c>
      <c r="B48" s="68" t="s">
        <v>123</v>
      </c>
      <c r="C48" s="68"/>
      <c r="D48" s="27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3">
      <c r="A49" s="67" t="s">
        <v>121</v>
      </c>
      <c r="B49" s="68" t="s">
        <v>124</v>
      </c>
      <c r="C49" s="68"/>
      <c r="D49" s="27">
        <v>9</v>
      </c>
      <c r="E49" s="27"/>
      <c r="F49" s="27"/>
      <c r="G49" s="27">
        <v>9</v>
      </c>
      <c r="H49" s="27"/>
      <c r="I49" s="27"/>
      <c r="J49" s="27"/>
      <c r="K49" s="27"/>
      <c r="L49" s="27"/>
      <c r="M49" s="27"/>
      <c r="N49" s="27"/>
      <c r="O49" s="27">
        <v>9</v>
      </c>
      <c r="P49" s="27"/>
    </row>
    <row r="50" spans="1:16" x14ac:dyDescent="0.3">
      <c r="A50" s="67" t="s">
        <v>121</v>
      </c>
      <c r="B50" s="68" t="s">
        <v>125</v>
      </c>
      <c r="C50" s="68"/>
      <c r="D50" s="27">
        <v>37</v>
      </c>
      <c r="E50" s="27"/>
      <c r="F50" s="27"/>
      <c r="G50" s="27">
        <v>37</v>
      </c>
      <c r="H50" s="27"/>
      <c r="I50" s="27"/>
      <c r="J50" s="27"/>
      <c r="K50" s="27"/>
      <c r="L50" s="27"/>
      <c r="M50" s="27"/>
      <c r="N50" s="27"/>
      <c r="O50" s="27">
        <v>37</v>
      </c>
      <c r="P50" s="27"/>
    </row>
    <row r="51" spans="1:16" ht="41.4" x14ac:dyDescent="0.3">
      <c r="A51" s="64" t="s">
        <v>55</v>
      </c>
      <c r="B51" s="69" t="s">
        <v>126</v>
      </c>
      <c r="C51" s="69"/>
      <c r="D51" s="27">
        <f t="shared" si="0"/>
        <v>0</v>
      </c>
      <c r="E51" s="27">
        <f t="shared" si="1"/>
        <v>0</v>
      </c>
      <c r="F51" s="27">
        <f t="shared" si="1"/>
        <v>0</v>
      </c>
      <c r="G51" s="27">
        <f t="shared" si="2"/>
        <v>0</v>
      </c>
      <c r="H51" s="27">
        <f t="shared" si="3"/>
        <v>0</v>
      </c>
      <c r="I51" s="27"/>
      <c r="J51" s="27"/>
      <c r="K51" s="27"/>
      <c r="L51" s="27"/>
      <c r="M51" s="27"/>
      <c r="N51" s="27"/>
      <c r="O51" s="27"/>
      <c r="P51" s="27"/>
    </row>
    <row r="52" spans="1:16" x14ac:dyDescent="0.3">
      <c r="A52" s="67" t="s">
        <v>121</v>
      </c>
      <c r="B52" s="68" t="s">
        <v>127</v>
      </c>
      <c r="C52" s="68"/>
      <c r="D52" s="27">
        <f t="shared" si="0"/>
        <v>0</v>
      </c>
      <c r="E52" s="27">
        <f t="shared" si="1"/>
        <v>0</v>
      </c>
      <c r="F52" s="27">
        <f t="shared" si="1"/>
        <v>0</v>
      </c>
      <c r="G52" s="27">
        <f t="shared" si="2"/>
        <v>0</v>
      </c>
      <c r="H52" s="27">
        <f t="shared" si="3"/>
        <v>0</v>
      </c>
      <c r="I52" s="27"/>
      <c r="J52" s="27"/>
      <c r="K52" s="27"/>
      <c r="L52" s="27"/>
      <c r="M52" s="27"/>
      <c r="N52" s="27"/>
      <c r="O52" s="27"/>
      <c r="P52" s="27"/>
    </row>
    <row r="53" spans="1:16" ht="27.6" x14ac:dyDescent="0.3">
      <c r="A53" s="67" t="s">
        <v>121</v>
      </c>
      <c r="B53" s="68" t="s">
        <v>128</v>
      </c>
      <c r="C53" s="68"/>
      <c r="D53" s="27">
        <f t="shared" si="0"/>
        <v>0</v>
      </c>
      <c r="E53" s="27">
        <f t="shared" si="1"/>
        <v>0</v>
      </c>
      <c r="F53" s="27">
        <f t="shared" si="1"/>
        <v>0</v>
      </c>
      <c r="G53" s="27">
        <f t="shared" si="2"/>
        <v>0</v>
      </c>
      <c r="H53" s="27">
        <f t="shared" si="3"/>
        <v>0</v>
      </c>
      <c r="I53" s="27"/>
      <c r="J53" s="27"/>
      <c r="K53" s="27"/>
      <c r="L53" s="27"/>
      <c r="M53" s="27"/>
      <c r="N53" s="27"/>
      <c r="O53" s="27"/>
      <c r="P53" s="27"/>
    </row>
    <row r="54" spans="1:16" ht="27.6" x14ac:dyDescent="0.3">
      <c r="A54" s="63" t="s">
        <v>3</v>
      </c>
      <c r="B54" s="66" t="s">
        <v>129</v>
      </c>
      <c r="C54" s="6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27.6" x14ac:dyDescent="0.3">
      <c r="A55" s="67">
        <v>1</v>
      </c>
      <c r="B55" s="68" t="s">
        <v>130</v>
      </c>
      <c r="C55" s="68"/>
      <c r="D55" s="27">
        <v>69</v>
      </c>
      <c r="E55" s="27"/>
      <c r="F55" s="27"/>
      <c r="G55" s="27">
        <v>69</v>
      </c>
      <c r="H55" s="27"/>
      <c r="I55" s="27"/>
      <c r="J55" s="27"/>
      <c r="K55" s="27"/>
      <c r="L55" s="27"/>
      <c r="M55" s="27"/>
      <c r="N55" s="27"/>
      <c r="O55" s="27">
        <v>69</v>
      </c>
      <c r="P55" s="27"/>
    </row>
    <row r="56" spans="1:16" ht="27.6" x14ac:dyDescent="0.3">
      <c r="A56" s="67">
        <v>2</v>
      </c>
      <c r="B56" s="68" t="s">
        <v>131</v>
      </c>
      <c r="C56" s="68"/>
      <c r="D56" s="27">
        <v>20</v>
      </c>
      <c r="E56" s="27"/>
      <c r="F56" s="27"/>
      <c r="G56" s="27">
        <v>20</v>
      </c>
      <c r="H56" s="27"/>
      <c r="I56" s="27"/>
      <c r="J56" s="27"/>
      <c r="K56" s="27"/>
      <c r="L56" s="27"/>
      <c r="M56" s="27"/>
      <c r="N56" s="27"/>
      <c r="O56" s="27">
        <v>20</v>
      </c>
      <c r="P56" s="27"/>
    </row>
    <row r="57" spans="1:16" s="65" customFormat="1" ht="27.6" x14ac:dyDescent="0.3">
      <c r="A57" s="67">
        <v>3</v>
      </c>
      <c r="B57" s="68" t="s">
        <v>132</v>
      </c>
      <c r="C57" s="68"/>
      <c r="D57" s="27">
        <v>80</v>
      </c>
      <c r="E57" s="27"/>
      <c r="F57" s="27"/>
      <c r="G57" s="27">
        <v>80</v>
      </c>
      <c r="H57" s="27"/>
      <c r="I57" s="27"/>
      <c r="J57" s="27"/>
      <c r="K57" s="27"/>
      <c r="L57" s="27"/>
      <c r="M57" s="27"/>
      <c r="N57" s="27"/>
      <c r="O57" s="27">
        <v>80</v>
      </c>
      <c r="P57" s="27"/>
    </row>
    <row r="58" spans="1:16" x14ac:dyDescent="0.3">
      <c r="A58" s="67">
        <v>4</v>
      </c>
      <c r="B58" s="68" t="s">
        <v>133</v>
      </c>
      <c r="C58" s="68"/>
      <c r="D58" s="27">
        <v>69</v>
      </c>
      <c r="E58" s="27"/>
      <c r="F58" s="27"/>
      <c r="G58" s="27">
        <v>69</v>
      </c>
      <c r="H58" s="27"/>
      <c r="I58" s="27"/>
      <c r="J58" s="27"/>
      <c r="K58" s="27"/>
      <c r="L58" s="27"/>
      <c r="M58" s="27"/>
      <c r="N58" s="27"/>
      <c r="O58" s="27">
        <v>69</v>
      </c>
      <c r="P58" s="27"/>
    </row>
    <row r="59" spans="1:16" x14ac:dyDescent="0.3">
      <c r="A59" s="64" t="s">
        <v>56</v>
      </c>
      <c r="B59" s="69" t="s">
        <v>134</v>
      </c>
      <c r="C59" s="69"/>
      <c r="D59" s="27">
        <v>69</v>
      </c>
      <c r="E59" s="27"/>
      <c r="F59" s="27"/>
      <c r="G59" s="27">
        <v>69</v>
      </c>
      <c r="H59" s="27"/>
      <c r="I59" s="27"/>
      <c r="J59" s="27"/>
      <c r="K59" s="27"/>
      <c r="L59" s="27"/>
      <c r="M59" s="27"/>
      <c r="N59" s="27"/>
      <c r="O59" s="27">
        <v>69</v>
      </c>
      <c r="P59" s="27"/>
    </row>
    <row r="60" spans="1:16" ht="41.4" x14ac:dyDescent="0.3">
      <c r="A60" s="64" t="s">
        <v>55</v>
      </c>
      <c r="B60" s="69" t="s">
        <v>135</v>
      </c>
      <c r="C60" s="69"/>
      <c r="D60" s="27">
        <f t="shared" si="0"/>
        <v>0</v>
      </c>
      <c r="E60" s="27">
        <f t="shared" si="1"/>
        <v>0</v>
      </c>
      <c r="F60" s="27">
        <f t="shared" si="1"/>
        <v>0</v>
      </c>
      <c r="G60" s="27">
        <f t="shared" si="2"/>
        <v>0</v>
      </c>
      <c r="H60" s="27">
        <f t="shared" si="3"/>
        <v>0</v>
      </c>
      <c r="I60" s="27"/>
      <c r="J60" s="27"/>
      <c r="K60" s="27"/>
      <c r="L60" s="27"/>
      <c r="M60" s="27"/>
      <c r="N60" s="27"/>
      <c r="O60" s="27"/>
      <c r="P60" s="27"/>
    </row>
    <row r="61" spans="1:16" ht="27.6" x14ac:dyDescent="0.3">
      <c r="A61" s="64" t="s">
        <v>87</v>
      </c>
      <c r="B61" s="69" t="s">
        <v>136</v>
      </c>
      <c r="C61" s="69"/>
      <c r="D61" s="27">
        <f t="shared" si="0"/>
        <v>0</v>
      </c>
      <c r="E61" s="27">
        <f t="shared" si="1"/>
        <v>0</v>
      </c>
      <c r="F61" s="27">
        <f t="shared" si="1"/>
        <v>0</v>
      </c>
      <c r="G61" s="27">
        <f t="shared" si="2"/>
        <v>0</v>
      </c>
      <c r="H61" s="27">
        <f t="shared" si="3"/>
        <v>0</v>
      </c>
      <c r="I61" s="27"/>
      <c r="J61" s="27"/>
      <c r="K61" s="27"/>
      <c r="L61" s="27"/>
      <c r="M61" s="27"/>
      <c r="N61" s="27"/>
      <c r="O61" s="27"/>
      <c r="P61" s="27"/>
    </row>
  </sheetData>
  <mergeCells count="14">
    <mergeCell ref="M6:M7"/>
    <mergeCell ref="N6:N7"/>
    <mergeCell ref="O6:O7"/>
    <mergeCell ref="A1:P1"/>
    <mergeCell ref="A2:P2"/>
    <mergeCell ref="A4:A7"/>
    <mergeCell ref="B4:B7"/>
    <mergeCell ref="D4:G6"/>
    <mergeCell ref="H4:P4"/>
    <mergeCell ref="H5:O5"/>
    <mergeCell ref="P5:P7"/>
    <mergeCell ref="H6:K6"/>
    <mergeCell ref="L6:L7"/>
    <mergeCell ref="C4:C7"/>
  </mergeCells>
  <pageMargins left="0.23622047244094491" right="0.23622047244094491" top="0.27559055118110237" bottom="0.31496062992125984" header="0.19685039370078741" footer="0.19685039370078741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18"/>
  <sheetViews>
    <sheetView topLeftCell="A3" workbookViewId="0">
      <selection activeCell="C25" sqref="C25:C26"/>
    </sheetView>
  </sheetViews>
  <sheetFormatPr defaultRowHeight="14.4" x14ac:dyDescent="0.3"/>
  <cols>
    <col min="1" max="1" width="13.88671875" style="28" customWidth="1"/>
    <col min="2" max="2" width="61.109375" style="28" customWidth="1"/>
    <col min="3" max="3" width="21.109375" style="28" customWidth="1"/>
    <col min="4" max="250" width="9.109375" style="28"/>
    <col min="251" max="251" width="7.44140625" style="28" customWidth="1"/>
    <col min="252" max="252" width="54.33203125" style="28" customWidth="1"/>
    <col min="253" max="253" width="19" style="28" customWidth="1"/>
    <col min="254" max="254" width="13.5546875" style="28" customWidth="1"/>
    <col min="255" max="506" width="9.109375" style="28"/>
    <col min="507" max="507" width="7.44140625" style="28" customWidth="1"/>
    <col min="508" max="508" width="54.33203125" style="28" customWidth="1"/>
    <col min="509" max="509" width="19" style="28" customWidth="1"/>
    <col min="510" max="510" width="13.5546875" style="28" customWidth="1"/>
    <col min="511" max="762" width="9.109375" style="28"/>
    <col min="763" max="763" width="7.44140625" style="28" customWidth="1"/>
    <col min="764" max="764" width="54.33203125" style="28" customWidth="1"/>
    <col min="765" max="765" width="19" style="28" customWidth="1"/>
    <col min="766" max="766" width="13.5546875" style="28" customWidth="1"/>
    <col min="767" max="1018" width="9.109375" style="28"/>
    <col min="1019" max="1019" width="7.44140625" style="28" customWidth="1"/>
    <col min="1020" max="1020" width="54.33203125" style="28" customWidth="1"/>
    <col min="1021" max="1021" width="19" style="28" customWidth="1"/>
    <col min="1022" max="1022" width="13.5546875" style="28" customWidth="1"/>
    <col min="1023" max="1274" width="9.109375" style="28"/>
    <col min="1275" max="1275" width="7.44140625" style="28" customWidth="1"/>
    <col min="1276" max="1276" width="54.33203125" style="28" customWidth="1"/>
    <col min="1277" max="1277" width="19" style="28" customWidth="1"/>
    <col min="1278" max="1278" width="13.5546875" style="28" customWidth="1"/>
    <col min="1279" max="1530" width="9.109375" style="28"/>
    <col min="1531" max="1531" width="7.44140625" style="28" customWidth="1"/>
    <col min="1532" max="1532" width="54.33203125" style="28" customWidth="1"/>
    <col min="1533" max="1533" width="19" style="28" customWidth="1"/>
    <col min="1534" max="1534" width="13.5546875" style="28" customWidth="1"/>
    <col min="1535" max="1786" width="9.109375" style="28"/>
    <col min="1787" max="1787" width="7.44140625" style="28" customWidth="1"/>
    <col min="1788" max="1788" width="54.33203125" style="28" customWidth="1"/>
    <col min="1789" max="1789" width="19" style="28" customWidth="1"/>
    <col min="1790" max="1790" width="13.5546875" style="28" customWidth="1"/>
    <col min="1791" max="2042" width="9.109375" style="28"/>
    <col min="2043" max="2043" width="7.44140625" style="28" customWidth="1"/>
    <col min="2044" max="2044" width="54.33203125" style="28" customWidth="1"/>
    <col min="2045" max="2045" width="19" style="28" customWidth="1"/>
    <col min="2046" max="2046" width="13.5546875" style="28" customWidth="1"/>
    <col min="2047" max="2298" width="9.109375" style="28"/>
    <col min="2299" max="2299" width="7.44140625" style="28" customWidth="1"/>
    <col min="2300" max="2300" width="54.33203125" style="28" customWidth="1"/>
    <col min="2301" max="2301" width="19" style="28" customWidth="1"/>
    <col min="2302" max="2302" width="13.5546875" style="28" customWidth="1"/>
    <col min="2303" max="2554" width="9.109375" style="28"/>
    <col min="2555" max="2555" width="7.44140625" style="28" customWidth="1"/>
    <col min="2556" max="2556" width="54.33203125" style="28" customWidth="1"/>
    <col min="2557" max="2557" width="19" style="28" customWidth="1"/>
    <col min="2558" max="2558" width="13.5546875" style="28" customWidth="1"/>
    <col min="2559" max="2810" width="9.109375" style="28"/>
    <col min="2811" max="2811" width="7.44140625" style="28" customWidth="1"/>
    <col min="2812" max="2812" width="54.33203125" style="28" customWidth="1"/>
    <col min="2813" max="2813" width="19" style="28" customWidth="1"/>
    <col min="2814" max="2814" width="13.5546875" style="28" customWidth="1"/>
    <col min="2815" max="3066" width="9.109375" style="28"/>
    <col min="3067" max="3067" width="7.44140625" style="28" customWidth="1"/>
    <col min="3068" max="3068" width="54.33203125" style="28" customWidth="1"/>
    <col min="3069" max="3069" width="19" style="28" customWidth="1"/>
    <col min="3070" max="3070" width="13.5546875" style="28" customWidth="1"/>
    <col min="3071" max="3322" width="9.109375" style="28"/>
    <col min="3323" max="3323" width="7.44140625" style="28" customWidth="1"/>
    <col min="3324" max="3324" width="54.33203125" style="28" customWidth="1"/>
    <col min="3325" max="3325" width="19" style="28" customWidth="1"/>
    <col min="3326" max="3326" width="13.5546875" style="28" customWidth="1"/>
    <col min="3327" max="3578" width="9.109375" style="28"/>
    <col min="3579" max="3579" width="7.44140625" style="28" customWidth="1"/>
    <col min="3580" max="3580" width="54.33203125" style="28" customWidth="1"/>
    <col min="3581" max="3581" width="19" style="28" customWidth="1"/>
    <col min="3582" max="3582" width="13.5546875" style="28" customWidth="1"/>
    <col min="3583" max="3834" width="9.109375" style="28"/>
    <col min="3835" max="3835" width="7.44140625" style="28" customWidth="1"/>
    <col min="3836" max="3836" width="54.33203125" style="28" customWidth="1"/>
    <col min="3837" max="3837" width="19" style="28" customWidth="1"/>
    <col min="3838" max="3838" width="13.5546875" style="28" customWidth="1"/>
    <col min="3839" max="4090" width="9.109375" style="28"/>
    <col min="4091" max="4091" width="7.44140625" style="28" customWidth="1"/>
    <col min="4092" max="4092" width="54.33203125" style="28" customWidth="1"/>
    <col min="4093" max="4093" width="19" style="28" customWidth="1"/>
    <col min="4094" max="4094" width="13.5546875" style="28" customWidth="1"/>
    <col min="4095" max="4346" width="9.109375" style="28"/>
    <col min="4347" max="4347" width="7.44140625" style="28" customWidth="1"/>
    <col min="4348" max="4348" width="54.33203125" style="28" customWidth="1"/>
    <col min="4349" max="4349" width="19" style="28" customWidth="1"/>
    <col min="4350" max="4350" width="13.5546875" style="28" customWidth="1"/>
    <col min="4351" max="4602" width="9.109375" style="28"/>
    <col min="4603" max="4603" width="7.44140625" style="28" customWidth="1"/>
    <col min="4604" max="4604" width="54.33203125" style="28" customWidth="1"/>
    <col min="4605" max="4605" width="19" style="28" customWidth="1"/>
    <col min="4606" max="4606" width="13.5546875" style="28" customWidth="1"/>
    <col min="4607" max="4858" width="9.109375" style="28"/>
    <col min="4859" max="4859" width="7.44140625" style="28" customWidth="1"/>
    <col min="4860" max="4860" width="54.33203125" style="28" customWidth="1"/>
    <col min="4861" max="4861" width="19" style="28" customWidth="1"/>
    <col min="4862" max="4862" width="13.5546875" style="28" customWidth="1"/>
    <col min="4863" max="5114" width="9.109375" style="28"/>
    <col min="5115" max="5115" width="7.44140625" style="28" customWidth="1"/>
    <col min="5116" max="5116" width="54.33203125" style="28" customWidth="1"/>
    <col min="5117" max="5117" width="19" style="28" customWidth="1"/>
    <col min="5118" max="5118" width="13.5546875" style="28" customWidth="1"/>
    <col min="5119" max="5370" width="9.109375" style="28"/>
    <col min="5371" max="5371" width="7.44140625" style="28" customWidth="1"/>
    <col min="5372" max="5372" width="54.33203125" style="28" customWidth="1"/>
    <col min="5373" max="5373" width="19" style="28" customWidth="1"/>
    <col min="5374" max="5374" width="13.5546875" style="28" customWidth="1"/>
    <col min="5375" max="5626" width="9.109375" style="28"/>
    <col min="5627" max="5627" width="7.44140625" style="28" customWidth="1"/>
    <col min="5628" max="5628" width="54.33203125" style="28" customWidth="1"/>
    <col min="5629" max="5629" width="19" style="28" customWidth="1"/>
    <col min="5630" max="5630" width="13.5546875" style="28" customWidth="1"/>
    <col min="5631" max="5882" width="9.109375" style="28"/>
    <col min="5883" max="5883" width="7.44140625" style="28" customWidth="1"/>
    <col min="5884" max="5884" width="54.33203125" style="28" customWidth="1"/>
    <col min="5885" max="5885" width="19" style="28" customWidth="1"/>
    <col min="5886" max="5886" width="13.5546875" style="28" customWidth="1"/>
    <col min="5887" max="6138" width="9.109375" style="28"/>
    <col min="6139" max="6139" width="7.44140625" style="28" customWidth="1"/>
    <col min="6140" max="6140" width="54.33203125" style="28" customWidth="1"/>
    <col min="6141" max="6141" width="19" style="28" customWidth="1"/>
    <col min="6142" max="6142" width="13.5546875" style="28" customWidth="1"/>
    <col min="6143" max="6394" width="9.109375" style="28"/>
    <col min="6395" max="6395" width="7.44140625" style="28" customWidth="1"/>
    <col min="6396" max="6396" width="54.33203125" style="28" customWidth="1"/>
    <col min="6397" max="6397" width="19" style="28" customWidth="1"/>
    <col min="6398" max="6398" width="13.5546875" style="28" customWidth="1"/>
    <col min="6399" max="6650" width="9.109375" style="28"/>
    <col min="6651" max="6651" width="7.44140625" style="28" customWidth="1"/>
    <col min="6652" max="6652" width="54.33203125" style="28" customWidth="1"/>
    <col min="6653" max="6653" width="19" style="28" customWidth="1"/>
    <col min="6654" max="6654" width="13.5546875" style="28" customWidth="1"/>
    <col min="6655" max="6906" width="9.109375" style="28"/>
    <col min="6907" max="6907" width="7.44140625" style="28" customWidth="1"/>
    <col min="6908" max="6908" width="54.33203125" style="28" customWidth="1"/>
    <col min="6909" max="6909" width="19" style="28" customWidth="1"/>
    <col min="6910" max="6910" width="13.5546875" style="28" customWidth="1"/>
    <col min="6911" max="7162" width="9.109375" style="28"/>
    <col min="7163" max="7163" width="7.44140625" style="28" customWidth="1"/>
    <col min="7164" max="7164" width="54.33203125" style="28" customWidth="1"/>
    <col min="7165" max="7165" width="19" style="28" customWidth="1"/>
    <col min="7166" max="7166" width="13.5546875" style="28" customWidth="1"/>
    <col min="7167" max="7418" width="9.109375" style="28"/>
    <col min="7419" max="7419" width="7.44140625" style="28" customWidth="1"/>
    <col min="7420" max="7420" width="54.33203125" style="28" customWidth="1"/>
    <col min="7421" max="7421" width="19" style="28" customWidth="1"/>
    <col min="7422" max="7422" width="13.5546875" style="28" customWidth="1"/>
    <col min="7423" max="7674" width="9.109375" style="28"/>
    <col min="7675" max="7675" width="7.44140625" style="28" customWidth="1"/>
    <col min="7676" max="7676" width="54.33203125" style="28" customWidth="1"/>
    <col min="7677" max="7677" width="19" style="28" customWidth="1"/>
    <col min="7678" max="7678" width="13.5546875" style="28" customWidth="1"/>
    <col min="7679" max="7930" width="9.109375" style="28"/>
    <col min="7931" max="7931" width="7.44140625" style="28" customWidth="1"/>
    <col min="7932" max="7932" width="54.33203125" style="28" customWidth="1"/>
    <col min="7933" max="7933" width="19" style="28" customWidth="1"/>
    <col min="7934" max="7934" width="13.5546875" style="28" customWidth="1"/>
    <col min="7935" max="8186" width="9.109375" style="28"/>
    <col min="8187" max="8187" width="7.44140625" style="28" customWidth="1"/>
    <col min="8188" max="8188" width="54.33203125" style="28" customWidth="1"/>
    <col min="8189" max="8189" width="19" style="28" customWidth="1"/>
    <col min="8190" max="8190" width="13.5546875" style="28" customWidth="1"/>
    <col min="8191" max="8442" width="9.109375" style="28"/>
    <col min="8443" max="8443" width="7.44140625" style="28" customWidth="1"/>
    <col min="8444" max="8444" width="54.33203125" style="28" customWidth="1"/>
    <col min="8445" max="8445" width="19" style="28" customWidth="1"/>
    <col min="8446" max="8446" width="13.5546875" style="28" customWidth="1"/>
    <col min="8447" max="8698" width="9.109375" style="28"/>
    <col min="8699" max="8699" width="7.44140625" style="28" customWidth="1"/>
    <col min="8700" max="8700" width="54.33203125" style="28" customWidth="1"/>
    <col min="8701" max="8701" width="19" style="28" customWidth="1"/>
    <col min="8702" max="8702" width="13.5546875" style="28" customWidth="1"/>
    <col min="8703" max="8954" width="9.109375" style="28"/>
    <col min="8955" max="8955" width="7.44140625" style="28" customWidth="1"/>
    <col min="8956" max="8956" width="54.33203125" style="28" customWidth="1"/>
    <col min="8957" max="8957" width="19" style="28" customWidth="1"/>
    <col min="8958" max="8958" width="13.5546875" style="28" customWidth="1"/>
    <col min="8959" max="9210" width="9.109375" style="28"/>
    <col min="9211" max="9211" width="7.44140625" style="28" customWidth="1"/>
    <col min="9212" max="9212" width="54.33203125" style="28" customWidth="1"/>
    <col min="9213" max="9213" width="19" style="28" customWidth="1"/>
    <col min="9214" max="9214" width="13.5546875" style="28" customWidth="1"/>
    <col min="9215" max="9466" width="9.109375" style="28"/>
    <col min="9467" max="9467" width="7.44140625" style="28" customWidth="1"/>
    <col min="9468" max="9468" width="54.33203125" style="28" customWidth="1"/>
    <col min="9469" max="9469" width="19" style="28" customWidth="1"/>
    <col min="9470" max="9470" width="13.5546875" style="28" customWidth="1"/>
    <col min="9471" max="9722" width="9.109375" style="28"/>
    <col min="9723" max="9723" width="7.44140625" style="28" customWidth="1"/>
    <col min="9724" max="9724" width="54.33203125" style="28" customWidth="1"/>
    <col min="9725" max="9725" width="19" style="28" customWidth="1"/>
    <col min="9726" max="9726" width="13.5546875" style="28" customWidth="1"/>
    <col min="9727" max="9978" width="9.109375" style="28"/>
    <col min="9979" max="9979" width="7.44140625" style="28" customWidth="1"/>
    <col min="9980" max="9980" width="54.33203125" style="28" customWidth="1"/>
    <col min="9981" max="9981" width="19" style="28" customWidth="1"/>
    <col min="9982" max="9982" width="13.5546875" style="28" customWidth="1"/>
    <col min="9983" max="10234" width="9.109375" style="28"/>
    <col min="10235" max="10235" width="7.44140625" style="28" customWidth="1"/>
    <col min="10236" max="10236" width="54.33203125" style="28" customWidth="1"/>
    <col min="10237" max="10237" width="19" style="28" customWidth="1"/>
    <col min="10238" max="10238" width="13.5546875" style="28" customWidth="1"/>
    <col min="10239" max="10490" width="9.109375" style="28"/>
    <col min="10491" max="10491" width="7.44140625" style="28" customWidth="1"/>
    <col min="10492" max="10492" width="54.33203125" style="28" customWidth="1"/>
    <col min="10493" max="10493" width="19" style="28" customWidth="1"/>
    <col min="10494" max="10494" width="13.5546875" style="28" customWidth="1"/>
    <col min="10495" max="10746" width="9.109375" style="28"/>
    <col min="10747" max="10747" width="7.44140625" style="28" customWidth="1"/>
    <col min="10748" max="10748" width="54.33203125" style="28" customWidth="1"/>
    <col min="10749" max="10749" width="19" style="28" customWidth="1"/>
    <col min="10750" max="10750" width="13.5546875" style="28" customWidth="1"/>
    <col min="10751" max="11002" width="9.109375" style="28"/>
    <col min="11003" max="11003" width="7.44140625" style="28" customWidth="1"/>
    <col min="11004" max="11004" width="54.33203125" style="28" customWidth="1"/>
    <col min="11005" max="11005" width="19" style="28" customWidth="1"/>
    <col min="11006" max="11006" width="13.5546875" style="28" customWidth="1"/>
    <col min="11007" max="11258" width="9.109375" style="28"/>
    <col min="11259" max="11259" width="7.44140625" style="28" customWidth="1"/>
    <col min="11260" max="11260" width="54.33203125" style="28" customWidth="1"/>
    <col min="11261" max="11261" width="19" style="28" customWidth="1"/>
    <col min="11262" max="11262" width="13.5546875" style="28" customWidth="1"/>
    <col min="11263" max="11514" width="9.109375" style="28"/>
    <col min="11515" max="11515" width="7.44140625" style="28" customWidth="1"/>
    <col min="11516" max="11516" width="54.33203125" style="28" customWidth="1"/>
    <col min="11517" max="11517" width="19" style="28" customWidth="1"/>
    <col min="11518" max="11518" width="13.5546875" style="28" customWidth="1"/>
    <col min="11519" max="11770" width="9.109375" style="28"/>
    <col min="11771" max="11771" width="7.44140625" style="28" customWidth="1"/>
    <col min="11772" max="11772" width="54.33203125" style="28" customWidth="1"/>
    <col min="11773" max="11773" width="19" style="28" customWidth="1"/>
    <col min="11774" max="11774" width="13.5546875" style="28" customWidth="1"/>
    <col min="11775" max="12026" width="9.109375" style="28"/>
    <col min="12027" max="12027" width="7.44140625" style="28" customWidth="1"/>
    <col min="12028" max="12028" width="54.33203125" style="28" customWidth="1"/>
    <col min="12029" max="12029" width="19" style="28" customWidth="1"/>
    <col min="12030" max="12030" width="13.5546875" style="28" customWidth="1"/>
    <col min="12031" max="12282" width="9.109375" style="28"/>
    <col min="12283" max="12283" width="7.44140625" style="28" customWidth="1"/>
    <col min="12284" max="12284" width="54.33203125" style="28" customWidth="1"/>
    <col min="12285" max="12285" width="19" style="28" customWidth="1"/>
    <col min="12286" max="12286" width="13.5546875" style="28" customWidth="1"/>
    <col min="12287" max="12538" width="9.109375" style="28"/>
    <col min="12539" max="12539" width="7.44140625" style="28" customWidth="1"/>
    <col min="12540" max="12540" width="54.33203125" style="28" customWidth="1"/>
    <col min="12541" max="12541" width="19" style="28" customWidth="1"/>
    <col min="12542" max="12542" width="13.5546875" style="28" customWidth="1"/>
    <col min="12543" max="12794" width="9.109375" style="28"/>
    <col min="12795" max="12795" width="7.44140625" style="28" customWidth="1"/>
    <col min="12796" max="12796" width="54.33203125" style="28" customWidth="1"/>
    <col min="12797" max="12797" width="19" style="28" customWidth="1"/>
    <col min="12798" max="12798" width="13.5546875" style="28" customWidth="1"/>
    <col min="12799" max="13050" width="9.109375" style="28"/>
    <col min="13051" max="13051" width="7.44140625" style="28" customWidth="1"/>
    <col min="13052" max="13052" width="54.33203125" style="28" customWidth="1"/>
    <col min="13053" max="13053" width="19" style="28" customWidth="1"/>
    <col min="13054" max="13054" width="13.5546875" style="28" customWidth="1"/>
    <col min="13055" max="13306" width="9.109375" style="28"/>
    <col min="13307" max="13307" width="7.44140625" style="28" customWidth="1"/>
    <col min="13308" max="13308" width="54.33203125" style="28" customWidth="1"/>
    <col min="13309" max="13309" width="19" style="28" customWidth="1"/>
    <col min="13310" max="13310" width="13.5546875" style="28" customWidth="1"/>
    <col min="13311" max="13562" width="9.109375" style="28"/>
    <col min="13563" max="13563" width="7.44140625" style="28" customWidth="1"/>
    <col min="13564" max="13564" width="54.33203125" style="28" customWidth="1"/>
    <col min="13565" max="13565" width="19" style="28" customWidth="1"/>
    <col min="13566" max="13566" width="13.5546875" style="28" customWidth="1"/>
    <col min="13567" max="13818" width="9.109375" style="28"/>
    <col min="13819" max="13819" width="7.44140625" style="28" customWidth="1"/>
    <col min="13820" max="13820" width="54.33203125" style="28" customWidth="1"/>
    <col min="13821" max="13821" width="19" style="28" customWidth="1"/>
    <col min="13822" max="13822" width="13.5546875" style="28" customWidth="1"/>
    <col min="13823" max="14074" width="9.109375" style="28"/>
    <col min="14075" max="14075" width="7.44140625" style="28" customWidth="1"/>
    <col min="14076" max="14076" width="54.33203125" style="28" customWidth="1"/>
    <col min="14077" max="14077" width="19" style="28" customWidth="1"/>
    <col min="14078" max="14078" width="13.5546875" style="28" customWidth="1"/>
    <col min="14079" max="14330" width="9.109375" style="28"/>
    <col min="14331" max="14331" width="7.44140625" style="28" customWidth="1"/>
    <col min="14332" max="14332" width="54.33203125" style="28" customWidth="1"/>
    <col min="14333" max="14333" width="19" style="28" customWidth="1"/>
    <col min="14334" max="14334" width="13.5546875" style="28" customWidth="1"/>
    <col min="14335" max="14586" width="9.109375" style="28"/>
    <col min="14587" max="14587" width="7.44140625" style="28" customWidth="1"/>
    <col min="14588" max="14588" width="54.33203125" style="28" customWidth="1"/>
    <col min="14589" max="14589" width="19" style="28" customWidth="1"/>
    <col min="14590" max="14590" width="13.5546875" style="28" customWidth="1"/>
    <col min="14591" max="14842" width="9.109375" style="28"/>
    <col min="14843" max="14843" width="7.44140625" style="28" customWidth="1"/>
    <col min="14844" max="14844" width="54.33203125" style="28" customWidth="1"/>
    <col min="14845" max="14845" width="19" style="28" customWidth="1"/>
    <col min="14846" max="14846" width="13.5546875" style="28" customWidth="1"/>
    <col min="14847" max="15098" width="9.109375" style="28"/>
    <col min="15099" max="15099" width="7.44140625" style="28" customWidth="1"/>
    <col min="15100" max="15100" width="54.33203125" style="28" customWidth="1"/>
    <col min="15101" max="15101" width="19" style="28" customWidth="1"/>
    <col min="15102" max="15102" width="13.5546875" style="28" customWidth="1"/>
    <col min="15103" max="15354" width="9.109375" style="28"/>
    <col min="15355" max="15355" width="7.44140625" style="28" customWidth="1"/>
    <col min="15356" max="15356" width="54.33203125" style="28" customWidth="1"/>
    <col min="15357" max="15357" width="19" style="28" customWidth="1"/>
    <col min="15358" max="15358" width="13.5546875" style="28" customWidth="1"/>
    <col min="15359" max="15610" width="9.109375" style="28"/>
    <col min="15611" max="15611" width="7.44140625" style="28" customWidth="1"/>
    <col min="15612" max="15612" width="54.33203125" style="28" customWidth="1"/>
    <col min="15613" max="15613" width="19" style="28" customWidth="1"/>
    <col min="15614" max="15614" width="13.5546875" style="28" customWidth="1"/>
    <col min="15615" max="15866" width="9.109375" style="28"/>
    <col min="15867" max="15867" width="7.44140625" style="28" customWidth="1"/>
    <col min="15868" max="15868" width="54.33203125" style="28" customWidth="1"/>
    <col min="15869" max="15869" width="19" style="28" customWidth="1"/>
    <col min="15870" max="15870" width="13.5546875" style="28" customWidth="1"/>
    <col min="15871" max="16122" width="9.109375" style="28"/>
    <col min="16123" max="16123" width="7.44140625" style="28" customWidth="1"/>
    <col min="16124" max="16124" width="54.33203125" style="28" customWidth="1"/>
    <col min="16125" max="16125" width="19" style="28" customWidth="1"/>
    <col min="16126" max="16126" width="13.5546875" style="28" customWidth="1"/>
    <col min="16127" max="16384" width="9.109375" style="28"/>
  </cols>
  <sheetData>
    <row r="1" spans="1:3" ht="18.75" customHeight="1" x14ac:dyDescent="0.3">
      <c r="A1" s="112" t="s">
        <v>137</v>
      </c>
      <c r="B1" s="112"/>
      <c r="C1" s="112"/>
    </row>
    <row r="2" spans="1:3" ht="18.75" customHeight="1" x14ac:dyDescent="0.3">
      <c r="A2" s="113" t="s">
        <v>154</v>
      </c>
      <c r="B2" s="113"/>
      <c r="C2" s="113"/>
    </row>
    <row r="4" spans="1:3" ht="42" customHeight="1" x14ac:dyDescent="0.3">
      <c r="A4" s="20" t="s">
        <v>138</v>
      </c>
      <c r="B4" s="20" t="s">
        <v>139</v>
      </c>
      <c r="C4" s="20" t="s">
        <v>140</v>
      </c>
    </row>
    <row r="5" spans="1:3" s="30" customFormat="1" ht="21" customHeight="1" x14ac:dyDescent="0.3">
      <c r="A5" s="29">
        <v>1</v>
      </c>
      <c r="B5" s="22" t="s">
        <v>148</v>
      </c>
      <c r="C5" s="25" t="s">
        <v>144</v>
      </c>
    </row>
    <row r="6" spans="1:3" s="30" customFormat="1" ht="21" customHeight="1" x14ac:dyDescent="0.3">
      <c r="A6" s="25">
        <v>2</v>
      </c>
      <c r="B6" s="22" t="s">
        <v>149</v>
      </c>
      <c r="C6" s="25" t="s">
        <v>144</v>
      </c>
    </row>
    <row r="7" spans="1:3" s="30" customFormat="1" ht="21" customHeight="1" x14ac:dyDescent="0.3">
      <c r="A7" s="29">
        <v>3</v>
      </c>
      <c r="B7" s="22" t="s">
        <v>150</v>
      </c>
      <c r="C7" s="25" t="s">
        <v>144</v>
      </c>
    </row>
    <row r="8" spans="1:3" s="30" customFormat="1" ht="21" customHeight="1" x14ac:dyDescent="0.3">
      <c r="A8" s="25">
        <v>4</v>
      </c>
      <c r="B8" s="22" t="s">
        <v>151</v>
      </c>
      <c r="C8" s="25" t="s">
        <v>144</v>
      </c>
    </row>
    <row r="9" spans="1:3" s="30" customFormat="1" ht="36.75" customHeight="1" x14ac:dyDescent="0.3">
      <c r="A9" s="29">
        <v>5</v>
      </c>
      <c r="B9" s="22" t="s">
        <v>152</v>
      </c>
      <c r="C9" s="25" t="s">
        <v>153</v>
      </c>
    </row>
    <row r="10" spans="1:3" s="30" customFormat="1" ht="36.75" customHeight="1" x14ac:dyDescent="0.3">
      <c r="A10" s="25">
        <v>6</v>
      </c>
      <c r="B10" s="24" t="s">
        <v>155</v>
      </c>
      <c r="C10" s="23" t="s">
        <v>144</v>
      </c>
    </row>
    <row r="11" spans="1:3" s="30" customFormat="1" ht="24" customHeight="1" x14ac:dyDescent="0.3">
      <c r="A11" s="29">
        <v>7</v>
      </c>
      <c r="B11" s="24" t="s">
        <v>156</v>
      </c>
      <c r="C11" s="23" t="s">
        <v>147</v>
      </c>
    </row>
    <row r="12" spans="1:3" s="30" customFormat="1" ht="24" customHeight="1" x14ac:dyDescent="0.3">
      <c r="A12" s="25">
        <v>8</v>
      </c>
      <c r="B12" s="24" t="s">
        <v>157</v>
      </c>
      <c r="C12" s="23" t="s">
        <v>146</v>
      </c>
    </row>
    <row r="13" spans="1:3" s="30" customFormat="1" ht="24" customHeight="1" x14ac:dyDescent="0.3">
      <c r="A13" s="29">
        <v>9</v>
      </c>
      <c r="B13" s="24" t="s">
        <v>158</v>
      </c>
      <c r="C13" s="23" t="s">
        <v>143</v>
      </c>
    </row>
    <row r="14" spans="1:3" s="30" customFormat="1" ht="24" customHeight="1" x14ac:dyDescent="0.3">
      <c r="A14" s="25">
        <v>10</v>
      </c>
      <c r="B14" s="24" t="s">
        <v>159</v>
      </c>
      <c r="C14" s="23" t="s">
        <v>142</v>
      </c>
    </row>
    <row r="15" spans="1:3" s="30" customFormat="1" ht="24" customHeight="1" x14ac:dyDescent="0.3">
      <c r="A15" s="29">
        <v>11</v>
      </c>
      <c r="B15" s="24" t="s">
        <v>160</v>
      </c>
      <c r="C15" s="23" t="s">
        <v>145</v>
      </c>
    </row>
    <row r="16" spans="1:3" s="30" customFormat="1" ht="24" customHeight="1" x14ac:dyDescent="0.3">
      <c r="A16" s="25">
        <v>12</v>
      </c>
      <c r="B16" s="26" t="s">
        <v>161</v>
      </c>
      <c r="C16" s="23" t="s">
        <v>145</v>
      </c>
    </row>
    <row r="17" spans="1:3" s="30" customFormat="1" ht="24" customHeight="1" x14ac:dyDescent="0.3">
      <c r="A17" s="29">
        <v>13</v>
      </c>
      <c r="B17" s="26" t="s">
        <v>162</v>
      </c>
      <c r="C17" s="23" t="s">
        <v>141</v>
      </c>
    </row>
    <row r="18" spans="1:3" s="30" customFormat="1" ht="24" customHeight="1" x14ac:dyDescent="0.3">
      <c r="A18" s="25">
        <v>14</v>
      </c>
      <c r="B18" s="26" t="s">
        <v>163</v>
      </c>
      <c r="C18" s="23" t="s">
        <v>144</v>
      </c>
    </row>
  </sheetData>
  <mergeCells count="2">
    <mergeCell ref="A1:C1"/>
    <mergeCell ref="A2:C2"/>
  </mergeCells>
  <pageMargins left="0.41" right="0.2" top="0.56000000000000005" bottom="0.42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H19"/>
  <sheetViews>
    <sheetView workbookViewId="0">
      <selection activeCell="E11" sqref="E11"/>
    </sheetView>
  </sheetViews>
  <sheetFormatPr defaultColWidth="9.109375" defaultRowHeight="15.6" x14ac:dyDescent="0.3"/>
  <cols>
    <col min="1" max="1" width="21.6640625" style="1" customWidth="1"/>
    <col min="2" max="2" width="12.5546875" style="1" customWidth="1"/>
    <col min="3" max="3" width="19.5546875" style="1" customWidth="1"/>
    <col min="4" max="4" width="17.44140625" style="1" customWidth="1"/>
    <col min="5" max="5" width="14.88671875" style="1" customWidth="1"/>
    <col min="6" max="6" width="8.5546875" style="1" customWidth="1"/>
    <col min="7" max="16384" width="9.109375" style="1"/>
  </cols>
  <sheetData>
    <row r="1" spans="1:34" s="4" customFormat="1" x14ac:dyDescent="0.3">
      <c r="A1" s="103" t="s">
        <v>274</v>
      </c>
      <c r="B1" s="103"/>
      <c r="C1" s="103"/>
      <c r="D1" s="103"/>
      <c r="E1" s="103"/>
      <c r="F1" s="103"/>
    </row>
    <row r="2" spans="1:34" s="4" customFormat="1" x14ac:dyDescent="0.3">
      <c r="A2" s="103" t="s">
        <v>275</v>
      </c>
      <c r="B2" s="103"/>
      <c r="C2" s="103"/>
      <c r="D2" s="103"/>
      <c r="E2" s="103"/>
      <c r="F2" s="103"/>
    </row>
    <row r="3" spans="1:34" s="4" customFormat="1" x14ac:dyDescent="0.3">
      <c r="A3" s="103" t="s">
        <v>276</v>
      </c>
      <c r="B3" s="103"/>
      <c r="C3" s="103"/>
      <c r="D3" s="103"/>
      <c r="E3" s="103"/>
      <c r="F3" s="103"/>
    </row>
    <row r="5" spans="1:34" s="31" customFormat="1" x14ac:dyDescent="0.3">
      <c r="A5" s="116" t="s">
        <v>7</v>
      </c>
      <c r="B5" s="116" t="s">
        <v>268</v>
      </c>
      <c r="C5" s="117" t="s">
        <v>269</v>
      </c>
      <c r="D5" s="118"/>
      <c r="E5" s="119"/>
      <c r="F5" s="116" t="s">
        <v>273</v>
      </c>
    </row>
    <row r="6" spans="1:34" s="31" customFormat="1" ht="109.2" x14ac:dyDescent="0.3">
      <c r="A6" s="116"/>
      <c r="B6" s="116"/>
      <c r="C6" s="32" t="s">
        <v>270</v>
      </c>
      <c r="D6" s="32" t="s">
        <v>271</v>
      </c>
      <c r="E6" s="32" t="s">
        <v>272</v>
      </c>
      <c r="F6" s="116"/>
    </row>
    <row r="7" spans="1:34" s="4" customFormat="1" ht="31.2" x14ac:dyDescent="0.3">
      <c r="A7" s="89" t="s">
        <v>277</v>
      </c>
      <c r="B7" s="32">
        <v>19</v>
      </c>
      <c r="C7" s="32">
        <v>19</v>
      </c>
      <c r="D7" s="3"/>
      <c r="E7" s="3"/>
      <c r="F7" s="3"/>
    </row>
    <row r="8" spans="1:34" s="4" customFormat="1" ht="31.2" x14ac:dyDescent="0.3">
      <c r="A8" s="89" t="s">
        <v>278</v>
      </c>
      <c r="B8" s="32">
        <v>19</v>
      </c>
      <c r="C8" s="32">
        <v>19</v>
      </c>
      <c r="D8" s="3"/>
      <c r="E8" s="3"/>
      <c r="F8" s="3"/>
    </row>
    <row r="9" spans="1:34" x14ac:dyDescent="0.3">
      <c r="A9" s="2" t="s">
        <v>279</v>
      </c>
      <c r="B9" s="33">
        <v>18</v>
      </c>
      <c r="C9" s="33">
        <v>18</v>
      </c>
      <c r="D9" s="2"/>
      <c r="E9" s="2"/>
      <c r="F9" s="2"/>
    </row>
    <row r="10" spans="1:34" s="98" customFormat="1" x14ac:dyDescent="0.3">
      <c r="A10" s="97" t="s">
        <v>291</v>
      </c>
      <c r="B10" s="34">
        <v>1</v>
      </c>
      <c r="C10" s="34">
        <v>1</v>
      </c>
      <c r="D10" s="97"/>
      <c r="E10" s="97"/>
      <c r="F10" s="97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x14ac:dyDescent="0.3">
      <c r="A11" s="2" t="s">
        <v>280</v>
      </c>
      <c r="B11" s="2"/>
      <c r="C11" s="2"/>
      <c r="D11" s="2"/>
      <c r="E11" s="2"/>
      <c r="F11" s="2"/>
    </row>
    <row r="12" spans="1:34" s="4" customFormat="1" ht="31.2" hidden="1" x14ac:dyDescent="0.3">
      <c r="A12" s="89" t="s">
        <v>281</v>
      </c>
      <c r="B12" s="3"/>
      <c r="C12" s="3"/>
      <c r="D12" s="3"/>
      <c r="E12" s="3"/>
      <c r="F12" s="3"/>
    </row>
    <row r="13" spans="1:34" ht="31.2" hidden="1" x14ac:dyDescent="0.3">
      <c r="A13" s="26" t="s">
        <v>282</v>
      </c>
      <c r="B13" s="2"/>
      <c r="C13" s="2"/>
      <c r="D13" s="2"/>
      <c r="E13" s="2"/>
      <c r="F13" s="2"/>
    </row>
    <row r="14" spans="1:34" ht="31.2" hidden="1" x14ac:dyDescent="0.3">
      <c r="A14" s="26" t="s">
        <v>283</v>
      </c>
      <c r="B14" s="2"/>
      <c r="C14" s="2"/>
      <c r="D14" s="2"/>
      <c r="E14" s="2"/>
      <c r="F14" s="2"/>
    </row>
    <row r="15" spans="1:34" hidden="1" x14ac:dyDescent="0.3">
      <c r="A15" s="26" t="s">
        <v>284</v>
      </c>
      <c r="B15" s="2"/>
      <c r="C15" s="2"/>
      <c r="D15" s="2"/>
      <c r="E15" s="2"/>
      <c r="F15" s="2"/>
    </row>
    <row r="16" spans="1:34" s="4" customFormat="1" ht="31.2" hidden="1" x14ac:dyDescent="0.3">
      <c r="A16" s="89" t="s">
        <v>285</v>
      </c>
      <c r="B16" s="3"/>
      <c r="C16" s="3"/>
      <c r="D16" s="3"/>
      <c r="E16" s="3"/>
      <c r="F16" s="3"/>
    </row>
    <row r="17" spans="1:6" ht="31.2" hidden="1" x14ac:dyDescent="0.3">
      <c r="A17" s="26" t="s">
        <v>286</v>
      </c>
      <c r="B17" s="2"/>
      <c r="C17" s="2"/>
      <c r="D17" s="2"/>
      <c r="E17" s="2"/>
      <c r="F17" s="2"/>
    </row>
    <row r="18" spans="1:6" ht="31.2" hidden="1" x14ac:dyDescent="0.3">
      <c r="A18" s="26" t="s">
        <v>287</v>
      </c>
      <c r="B18" s="2"/>
      <c r="C18" s="2"/>
      <c r="D18" s="2"/>
      <c r="E18" s="2"/>
      <c r="F18" s="2"/>
    </row>
    <row r="19" spans="1:6" ht="31.2" hidden="1" x14ac:dyDescent="0.3">
      <c r="A19" s="26" t="s">
        <v>288</v>
      </c>
      <c r="B19" s="2"/>
      <c r="C19" s="2"/>
      <c r="D19" s="2"/>
      <c r="E19" s="2"/>
      <c r="F19" s="2"/>
    </row>
  </sheetData>
  <mergeCells count="8">
    <mergeCell ref="A1:F1"/>
    <mergeCell ref="A2:F2"/>
    <mergeCell ref="A3:F3"/>
    <mergeCell ref="G10:AH10"/>
    <mergeCell ref="F5:F6"/>
    <mergeCell ref="A5:A6"/>
    <mergeCell ref="B5:B6"/>
    <mergeCell ref="C5:E5"/>
  </mergeCells>
  <pageMargins left="0.4" right="0.21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K75"/>
  <sheetViews>
    <sheetView topLeftCell="A4" workbookViewId="0">
      <selection activeCell="O5" sqref="O5"/>
    </sheetView>
  </sheetViews>
  <sheetFormatPr defaultColWidth="9.109375" defaultRowHeight="15.6" x14ac:dyDescent="0.3"/>
  <cols>
    <col min="1" max="1" width="7.6640625" style="10" customWidth="1"/>
    <col min="2" max="2" width="35.44140625" style="10" customWidth="1"/>
    <col min="3" max="3" width="16.6640625" style="10" customWidth="1"/>
    <col min="4" max="4" width="17.44140625" style="95" customWidth="1"/>
    <col min="5" max="5" width="25.88671875" style="10" customWidth="1"/>
    <col min="6" max="7" width="13.88671875" style="10" customWidth="1"/>
    <col min="8" max="8" width="12" style="10" customWidth="1"/>
    <col min="9" max="9" width="14.88671875" style="10" customWidth="1"/>
    <col min="10" max="16384" width="9.109375" style="10"/>
  </cols>
  <sheetData>
    <row r="1" spans="1:11" ht="21" customHeight="1" x14ac:dyDescent="0.3">
      <c r="A1" s="105" t="s">
        <v>166</v>
      </c>
      <c r="B1" s="105"/>
      <c r="C1" s="105"/>
      <c r="D1" s="105"/>
      <c r="E1" s="105"/>
      <c r="F1" s="105"/>
      <c r="G1" s="105"/>
      <c r="H1" s="105"/>
      <c r="I1" s="105"/>
    </row>
    <row r="2" spans="1:11" ht="25.5" customHeight="1" x14ac:dyDescent="0.3">
      <c r="A2" s="105" t="s">
        <v>193</v>
      </c>
      <c r="B2" s="105"/>
      <c r="C2" s="105"/>
      <c r="D2" s="105"/>
      <c r="E2" s="105"/>
      <c r="F2" s="105"/>
      <c r="G2" s="105"/>
      <c r="H2" s="105"/>
      <c r="I2" s="105"/>
    </row>
    <row r="3" spans="1:11" ht="28.5" hidden="1" customHeight="1" x14ac:dyDescent="0.3">
      <c r="A3" s="105"/>
      <c r="B3" s="105"/>
      <c r="C3" s="105"/>
      <c r="D3" s="105"/>
      <c r="E3" s="105"/>
      <c r="F3" s="105"/>
      <c r="G3" s="105"/>
      <c r="H3" s="105"/>
      <c r="I3" s="105"/>
    </row>
    <row r="4" spans="1:11" s="11" customFormat="1" ht="93.75" customHeight="1" x14ac:dyDescent="0.3">
      <c r="A4" s="5" t="s">
        <v>0</v>
      </c>
      <c r="B4" s="32" t="s">
        <v>167</v>
      </c>
      <c r="C4" s="32" t="s">
        <v>168</v>
      </c>
      <c r="D4" s="90" t="s">
        <v>169</v>
      </c>
      <c r="E4" s="32" t="s">
        <v>170</v>
      </c>
      <c r="F4" s="32" t="s">
        <v>194</v>
      </c>
      <c r="G4" s="32" t="s">
        <v>195</v>
      </c>
      <c r="H4" s="32" t="s">
        <v>290</v>
      </c>
      <c r="I4" s="32" t="s">
        <v>171</v>
      </c>
    </row>
    <row r="5" spans="1:11" s="11" customFormat="1" ht="43.5" customHeight="1" x14ac:dyDescent="0.3">
      <c r="A5" s="5" t="s">
        <v>1</v>
      </c>
      <c r="B5" s="12" t="s">
        <v>172</v>
      </c>
      <c r="C5" s="13"/>
      <c r="D5" s="91">
        <f>SUM(D6:D10)</f>
        <v>107.5</v>
      </c>
      <c r="E5" s="49"/>
      <c r="F5" s="49">
        <f>SUM(F6:F10)</f>
        <v>24.4</v>
      </c>
      <c r="G5" s="49">
        <f>SUM(G6:G10)</f>
        <v>17.490000000000002</v>
      </c>
      <c r="H5" s="49">
        <f>SUM(H6:H10)</f>
        <v>22.2</v>
      </c>
      <c r="I5" s="13"/>
    </row>
    <row r="6" spans="1:11" ht="41.25" customHeight="1" x14ac:dyDescent="0.3">
      <c r="A6" s="14">
        <v>1</v>
      </c>
      <c r="B6" s="42" t="s">
        <v>148</v>
      </c>
      <c r="C6" s="33" t="s">
        <v>173</v>
      </c>
      <c r="D6" s="92">
        <v>4.5</v>
      </c>
      <c r="E6" s="53" t="s">
        <v>174</v>
      </c>
      <c r="F6" s="51">
        <v>2.7</v>
      </c>
      <c r="G6" s="51">
        <v>2.5</v>
      </c>
      <c r="H6" s="51">
        <v>1.5</v>
      </c>
      <c r="I6" s="15"/>
    </row>
    <row r="7" spans="1:11" ht="38.25" customHeight="1" x14ac:dyDescent="0.3">
      <c r="A7" s="14">
        <v>2</v>
      </c>
      <c r="B7" s="42" t="s">
        <v>149</v>
      </c>
      <c r="C7" s="33" t="s">
        <v>173</v>
      </c>
      <c r="D7" s="92">
        <v>40</v>
      </c>
      <c r="E7" s="53" t="s">
        <v>174</v>
      </c>
      <c r="F7" s="51">
        <v>4.5999999999999996</v>
      </c>
      <c r="G7" s="51">
        <v>4.3600000000000003</v>
      </c>
      <c r="H7" s="51">
        <v>8.6999999999999993</v>
      </c>
      <c r="I7" s="15"/>
    </row>
    <row r="8" spans="1:11" s="36" customFormat="1" ht="36.75" customHeight="1" x14ac:dyDescent="0.3">
      <c r="A8" s="14">
        <v>3</v>
      </c>
      <c r="B8" s="42" t="s">
        <v>150</v>
      </c>
      <c r="C8" s="34" t="s">
        <v>175</v>
      </c>
      <c r="D8" s="92">
        <v>18</v>
      </c>
      <c r="E8" s="53" t="s">
        <v>174</v>
      </c>
      <c r="F8" s="51">
        <v>4.5999999999999996</v>
      </c>
      <c r="G8" s="51">
        <v>4.53</v>
      </c>
      <c r="H8" s="54">
        <v>4.5</v>
      </c>
      <c r="I8" s="35"/>
    </row>
    <row r="9" spans="1:11" s="36" customFormat="1" ht="36.75" customHeight="1" x14ac:dyDescent="0.3">
      <c r="A9" s="14">
        <v>4</v>
      </c>
      <c r="B9" s="43" t="s">
        <v>151</v>
      </c>
      <c r="C9" s="34" t="s">
        <v>175</v>
      </c>
      <c r="D9" s="92">
        <v>33</v>
      </c>
      <c r="E9" s="53" t="s">
        <v>174</v>
      </c>
      <c r="F9" s="51">
        <v>4.5</v>
      </c>
      <c r="G9" s="51">
        <v>4</v>
      </c>
      <c r="H9" s="54">
        <v>6.5</v>
      </c>
      <c r="I9" s="38"/>
    </row>
    <row r="10" spans="1:11" s="36" customFormat="1" ht="48" customHeight="1" x14ac:dyDescent="0.3">
      <c r="A10" s="14">
        <v>5</v>
      </c>
      <c r="B10" s="43" t="s">
        <v>152</v>
      </c>
      <c r="C10" s="34" t="s">
        <v>175</v>
      </c>
      <c r="D10" s="92">
        <v>12</v>
      </c>
      <c r="E10" s="53" t="s">
        <v>174</v>
      </c>
      <c r="F10" s="51">
        <v>8</v>
      </c>
      <c r="G10" s="51">
        <v>2.1</v>
      </c>
      <c r="H10" s="54">
        <v>1</v>
      </c>
      <c r="I10" s="38"/>
    </row>
    <row r="11" spans="1:11" s="11" customFormat="1" ht="32.25" customHeight="1" x14ac:dyDescent="0.3">
      <c r="A11" s="5" t="s">
        <v>2</v>
      </c>
      <c r="B11" s="13" t="s">
        <v>196</v>
      </c>
      <c r="C11" s="5"/>
      <c r="D11" s="91">
        <f>SUM(D12:D14)</f>
        <v>35.799999999999997</v>
      </c>
      <c r="E11" s="50"/>
      <c r="F11" s="49">
        <f t="shared" ref="F11:G11" si="0">SUM(F12:F14)</f>
        <v>30.82</v>
      </c>
      <c r="G11" s="49">
        <f t="shared" si="0"/>
        <v>30</v>
      </c>
      <c r="H11" s="49"/>
      <c r="I11" s="13"/>
    </row>
    <row r="12" spans="1:11" s="11" customFormat="1" ht="62.4" x14ac:dyDescent="0.3">
      <c r="A12" s="37">
        <v>1</v>
      </c>
      <c r="B12" s="44" t="s">
        <v>197</v>
      </c>
      <c r="C12" s="33" t="s">
        <v>180</v>
      </c>
      <c r="D12" s="92">
        <v>14.9</v>
      </c>
      <c r="E12" s="52" t="s">
        <v>200</v>
      </c>
      <c r="F12" s="51">
        <v>13.45</v>
      </c>
      <c r="G12" s="51">
        <v>13</v>
      </c>
      <c r="H12" s="49"/>
      <c r="I12" s="13"/>
    </row>
    <row r="13" spans="1:11" s="11" customFormat="1" ht="46.8" x14ac:dyDescent="0.3">
      <c r="A13" s="45">
        <v>2</v>
      </c>
      <c r="B13" s="46" t="s">
        <v>198</v>
      </c>
      <c r="C13" s="33" t="s">
        <v>180</v>
      </c>
      <c r="D13" s="92">
        <v>14.9</v>
      </c>
      <c r="E13" s="52" t="s">
        <v>200</v>
      </c>
      <c r="F13" s="51">
        <v>12.25</v>
      </c>
      <c r="G13" s="51">
        <v>12</v>
      </c>
      <c r="H13" s="49"/>
      <c r="I13" s="13"/>
    </row>
    <row r="14" spans="1:11" s="11" customFormat="1" ht="31.8" thickBot="1" x14ac:dyDescent="0.35">
      <c r="A14" s="47">
        <v>3</v>
      </c>
      <c r="B14" s="48" t="s">
        <v>199</v>
      </c>
      <c r="C14" s="33" t="s">
        <v>180</v>
      </c>
      <c r="D14" s="92">
        <v>6</v>
      </c>
      <c r="E14" s="52" t="s">
        <v>200</v>
      </c>
      <c r="F14" s="51">
        <v>5.12</v>
      </c>
      <c r="G14" s="51">
        <v>5</v>
      </c>
      <c r="H14" s="49"/>
      <c r="I14" s="13"/>
    </row>
    <row r="15" spans="1:11" s="11" customFormat="1" ht="28.5" customHeight="1" thickTop="1" x14ac:dyDescent="0.3">
      <c r="A15" s="40" t="s">
        <v>3</v>
      </c>
      <c r="B15" s="41" t="s">
        <v>189</v>
      </c>
      <c r="C15" s="5"/>
      <c r="D15" s="91">
        <f>SUM(D16:D22)</f>
        <v>47.48</v>
      </c>
      <c r="E15" s="50"/>
      <c r="F15" s="49">
        <f>SUM(F16:F20)</f>
        <v>22.006826</v>
      </c>
      <c r="G15" s="49">
        <f>SUM(G16:G20)</f>
        <v>20.414370000000002</v>
      </c>
      <c r="H15" s="49"/>
      <c r="I15" s="13"/>
    </row>
    <row r="16" spans="1:11" ht="31.2" x14ac:dyDescent="0.3">
      <c r="A16" s="14">
        <v>1</v>
      </c>
      <c r="B16" s="42" t="s">
        <v>201</v>
      </c>
      <c r="C16" s="33" t="s">
        <v>180</v>
      </c>
      <c r="D16" s="78">
        <v>5.08</v>
      </c>
      <c r="E16" s="52" t="s">
        <v>190</v>
      </c>
      <c r="F16" s="51">
        <v>5.05</v>
      </c>
      <c r="G16" s="51">
        <v>4.78437</v>
      </c>
      <c r="H16" s="51"/>
      <c r="I16" s="15"/>
      <c r="J16" s="60"/>
      <c r="K16" s="60"/>
    </row>
    <row r="17" spans="1:11" ht="37.5" customHeight="1" x14ac:dyDescent="0.3">
      <c r="A17" s="14">
        <v>3</v>
      </c>
      <c r="B17" s="56" t="s">
        <v>202</v>
      </c>
      <c r="C17" s="33" t="s">
        <v>180</v>
      </c>
      <c r="D17" s="78">
        <v>9.5</v>
      </c>
      <c r="E17" s="52" t="s">
        <v>190</v>
      </c>
      <c r="F17" s="51">
        <v>0.165435</v>
      </c>
      <c r="G17" s="51">
        <v>0.16500000000000001</v>
      </c>
      <c r="H17" s="51"/>
      <c r="I17" s="15"/>
      <c r="J17" s="60"/>
      <c r="K17" s="60"/>
    </row>
    <row r="18" spans="1:11" ht="35.25" customHeight="1" x14ac:dyDescent="0.3">
      <c r="A18" s="14">
        <v>4</v>
      </c>
      <c r="B18" s="56" t="s">
        <v>203</v>
      </c>
      <c r="C18" s="33" t="s">
        <v>180</v>
      </c>
      <c r="D18" s="78">
        <v>5.6</v>
      </c>
      <c r="E18" s="52" t="s">
        <v>190</v>
      </c>
      <c r="F18" s="51">
        <v>9</v>
      </c>
      <c r="G18" s="51">
        <v>9</v>
      </c>
      <c r="H18" s="51"/>
      <c r="I18" s="15"/>
      <c r="J18" s="60"/>
      <c r="K18" s="60"/>
    </row>
    <row r="19" spans="1:11" x14ac:dyDescent="0.3">
      <c r="A19" s="14">
        <v>5</v>
      </c>
      <c r="B19" s="56" t="s">
        <v>204</v>
      </c>
      <c r="C19" s="33" t="s">
        <v>180</v>
      </c>
      <c r="D19" s="78">
        <v>5</v>
      </c>
      <c r="E19" s="52" t="s">
        <v>190</v>
      </c>
      <c r="F19" s="51">
        <v>3.35</v>
      </c>
      <c r="G19" s="51">
        <v>3.15</v>
      </c>
      <c r="H19" s="51"/>
      <c r="I19" s="15"/>
      <c r="J19" s="60"/>
      <c r="K19" s="60"/>
    </row>
    <row r="20" spans="1:11" ht="46.8" x14ac:dyDescent="0.3">
      <c r="A20" s="14">
        <v>6</v>
      </c>
      <c r="B20" s="56" t="s">
        <v>191</v>
      </c>
      <c r="C20" s="33" t="s">
        <v>180</v>
      </c>
      <c r="D20" s="78">
        <v>10.7</v>
      </c>
      <c r="E20" s="52" t="s">
        <v>190</v>
      </c>
      <c r="F20" s="51">
        <v>4.4413909999999994</v>
      </c>
      <c r="G20" s="51">
        <v>3.3149999999999999</v>
      </c>
      <c r="H20" s="51"/>
      <c r="I20" s="15"/>
      <c r="J20" s="60"/>
      <c r="K20" s="60"/>
    </row>
    <row r="21" spans="1:11" x14ac:dyDescent="0.3">
      <c r="A21" s="14">
        <v>7</v>
      </c>
      <c r="B21" s="56" t="s">
        <v>192</v>
      </c>
      <c r="C21" s="33" t="s">
        <v>180</v>
      </c>
      <c r="D21" s="78">
        <v>6.6</v>
      </c>
      <c r="E21" s="52" t="s">
        <v>190</v>
      </c>
      <c r="F21" s="59">
        <v>5</v>
      </c>
      <c r="G21" s="59">
        <v>3.7879999999999998</v>
      </c>
      <c r="H21" s="59"/>
      <c r="I21" s="15"/>
      <c r="J21" s="60"/>
      <c r="K21" s="60"/>
    </row>
    <row r="22" spans="1:11" x14ac:dyDescent="0.3">
      <c r="A22" s="14">
        <v>8</v>
      </c>
      <c r="B22" s="56" t="s">
        <v>205</v>
      </c>
      <c r="C22" s="33" t="s">
        <v>180</v>
      </c>
      <c r="D22" s="78">
        <v>5</v>
      </c>
      <c r="E22" s="52" t="s">
        <v>190</v>
      </c>
      <c r="F22" s="59">
        <v>6.4980000000000002</v>
      </c>
      <c r="G22" s="59">
        <v>6.4002349999999995</v>
      </c>
      <c r="H22" s="59"/>
      <c r="I22" s="15"/>
      <c r="J22" s="60"/>
      <c r="K22" s="60"/>
    </row>
    <row r="23" spans="1:11" s="11" customFormat="1" x14ac:dyDescent="0.3">
      <c r="A23" s="5"/>
      <c r="B23" s="57" t="s">
        <v>206</v>
      </c>
      <c r="C23" s="32"/>
      <c r="D23" s="77">
        <f t="shared" ref="D23:G23" si="1">D24+D25+D26</f>
        <v>8.1</v>
      </c>
      <c r="E23" s="73"/>
      <c r="F23" s="77">
        <f t="shared" si="1"/>
        <v>7.522863000000001</v>
      </c>
      <c r="G23" s="77">
        <f t="shared" si="1"/>
        <v>5.8228629999999999</v>
      </c>
      <c r="H23" s="73"/>
      <c r="I23" s="13"/>
      <c r="J23" s="74"/>
      <c r="K23" s="74"/>
    </row>
    <row r="24" spans="1:11" ht="31.2" x14ac:dyDescent="0.3">
      <c r="A24" s="14">
        <v>1</v>
      </c>
      <c r="B24" s="56" t="s">
        <v>207</v>
      </c>
      <c r="C24" s="33" t="s">
        <v>223</v>
      </c>
      <c r="D24" s="78">
        <v>3.4</v>
      </c>
      <c r="E24" s="52" t="s">
        <v>190</v>
      </c>
      <c r="F24" s="59">
        <v>3.1</v>
      </c>
      <c r="G24" s="59">
        <v>2.4</v>
      </c>
      <c r="H24" s="59"/>
      <c r="I24" s="15"/>
      <c r="J24" s="75"/>
      <c r="K24" s="60"/>
    </row>
    <row r="25" spans="1:11" x14ac:dyDescent="0.3">
      <c r="A25" s="14">
        <v>2</v>
      </c>
      <c r="B25" s="56" t="s">
        <v>208</v>
      </c>
      <c r="C25" s="33" t="s">
        <v>223</v>
      </c>
      <c r="D25" s="78">
        <v>3.7</v>
      </c>
      <c r="E25" s="52" t="s">
        <v>190</v>
      </c>
      <c r="F25" s="59">
        <v>3.4678630000000004</v>
      </c>
      <c r="G25" s="59">
        <v>2.4678630000000004</v>
      </c>
      <c r="H25" s="59"/>
      <c r="I25" s="15"/>
      <c r="J25" s="75"/>
      <c r="K25" s="60"/>
    </row>
    <row r="26" spans="1:11" x14ac:dyDescent="0.3">
      <c r="A26" s="14">
        <v>3</v>
      </c>
      <c r="B26" s="56" t="s">
        <v>209</v>
      </c>
      <c r="C26" s="33" t="s">
        <v>223</v>
      </c>
      <c r="D26" s="79">
        <v>1</v>
      </c>
      <c r="E26" s="52" t="s">
        <v>190</v>
      </c>
      <c r="F26" s="59">
        <v>0.95499999999999996</v>
      </c>
      <c r="G26" s="59">
        <v>0.95499999999999996</v>
      </c>
      <c r="H26" s="59"/>
      <c r="I26" s="15"/>
      <c r="J26" s="76"/>
      <c r="K26" s="60"/>
    </row>
    <row r="27" spans="1:11" s="11" customFormat="1" x14ac:dyDescent="0.3">
      <c r="A27" s="5"/>
      <c r="B27" s="57" t="s">
        <v>210</v>
      </c>
      <c r="C27" s="32"/>
      <c r="D27" s="77">
        <f t="shared" ref="D27" si="2">D28</f>
        <v>0.9</v>
      </c>
      <c r="E27" s="73"/>
      <c r="F27" s="73">
        <v>0.95499999999999996</v>
      </c>
      <c r="G27" s="73">
        <v>0.95499999999999996</v>
      </c>
      <c r="H27" s="73"/>
      <c r="I27" s="13"/>
      <c r="J27" s="74"/>
      <c r="K27" s="74"/>
    </row>
    <row r="28" spans="1:11" ht="31.2" x14ac:dyDescent="0.3">
      <c r="A28" s="14">
        <v>1</v>
      </c>
      <c r="B28" s="56" t="s">
        <v>211</v>
      </c>
      <c r="C28" s="33" t="s">
        <v>224</v>
      </c>
      <c r="D28" s="79">
        <v>0.9</v>
      </c>
      <c r="E28" s="52" t="s">
        <v>190</v>
      </c>
      <c r="F28" s="59">
        <v>0.09</v>
      </c>
      <c r="G28" s="59">
        <v>0.09</v>
      </c>
      <c r="H28" s="59"/>
      <c r="I28" s="15"/>
      <c r="J28" s="60"/>
      <c r="K28" s="60"/>
    </row>
    <row r="29" spans="1:11" s="11" customFormat="1" x14ac:dyDescent="0.3">
      <c r="A29" s="5"/>
      <c r="B29" s="57" t="s">
        <v>212</v>
      </c>
      <c r="C29" s="32"/>
      <c r="D29" s="77">
        <f t="shared" ref="D29" si="3">D30</f>
        <v>0.2</v>
      </c>
      <c r="E29" s="73"/>
      <c r="F29" s="73">
        <v>0.09</v>
      </c>
      <c r="G29" s="73">
        <v>0.09</v>
      </c>
      <c r="H29" s="73"/>
      <c r="I29" s="13"/>
      <c r="J29" s="74"/>
      <c r="K29" s="74"/>
    </row>
    <row r="30" spans="1:11" ht="31.2" x14ac:dyDescent="0.3">
      <c r="A30" s="14">
        <v>1</v>
      </c>
      <c r="B30" s="56" t="s">
        <v>213</v>
      </c>
      <c r="C30" s="33" t="s">
        <v>212</v>
      </c>
      <c r="D30" s="79">
        <v>0.2</v>
      </c>
      <c r="E30" s="52" t="s">
        <v>190</v>
      </c>
      <c r="F30" s="59">
        <v>0.2</v>
      </c>
      <c r="G30" s="59">
        <v>0.181196</v>
      </c>
      <c r="H30" s="59"/>
      <c r="I30" s="15"/>
      <c r="J30" s="60"/>
      <c r="K30" s="60"/>
    </row>
    <row r="31" spans="1:11" x14ac:dyDescent="0.3">
      <c r="A31" s="14"/>
      <c r="B31" s="57" t="s">
        <v>215</v>
      </c>
      <c r="C31" s="33"/>
      <c r="D31" s="77">
        <f t="shared" ref="D31:G31" si="4">SUM(D32:D36)</f>
        <v>4.5200000000000005</v>
      </c>
      <c r="E31" s="59"/>
      <c r="F31" s="77">
        <f t="shared" si="4"/>
        <v>8.18</v>
      </c>
      <c r="G31" s="77">
        <f t="shared" si="4"/>
        <v>7.5308847999999999</v>
      </c>
      <c r="H31" s="59"/>
      <c r="I31" s="15"/>
      <c r="J31" s="60"/>
      <c r="K31" s="60"/>
    </row>
    <row r="32" spans="1:11" ht="31.2" x14ac:dyDescent="0.3">
      <c r="A32" s="14">
        <v>1</v>
      </c>
      <c r="B32" s="56" t="s">
        <v>216</v>
      </c>
      <c r="C32" s="33" t="s">
        <v>215</v>
      </c>
      <c r="D32" s="78">
        <v>1</v>
      </c>
      <c r="E32" s="52" t="s">
        <v>190</v>
      </c>
      <c r="F32" s="59">
        <v>4.57</v>
      </c>
      <c r="G32" s="59">
        <v>4.2039423999999999</v>
      </c>
      <c r="H32" s="59"/>
      <c r="I32" s="15"/>
      <c r="J32" s="60"/>
      <c r="K32" s="60"/>
    </row>
    <row r="33" spans="1:11" ht="31.2" x14ac:dyDescent="0.3">
      <c r="A33" s="14">
        <v>2</v>
      </c>
      <c r="B33" s="56" t="s">
        <v>217</v>
      </c>
      <c r="C33" s="33" t="s">
        <v>215</v>
      </c>
      <c r="D33" s="78">
        <v>0.68</v>
      </c>
      <c r="E33" s="52" t="s">
        <v>190</v>
      </c>
      <c r="F33" s="59">
        <v>1.05</v>
      </c>
      <c r="G33" s="59">
        <v>0.98194239999999999</v>
      </c>
      <c r="H33" s="59"/>
      <c r="I33" s="15"/>
      <c r="J33" s="60"/>
      <c r="K33" s="60"/>
    </row>
    <row r="34" spans="1:11" ht="31.2" x14ac:dyDescent="0.3">
      <c r="A34" s="14">
        <v>3</v>
      </c>
      <c r="B34" s="56" t="s">
        <v>218</v>
      </c>
      <c r="C34" s="33" t="s">
        <v>215</v>
      </c>
      <c r="D34" s="78">
        <v>0.93</v>
      </c>
      <c r="E34" s="52" t="s">
        <v>190</v>
      </c>
      <c r="F34" s="59">
        <v>0.68</v>
      </c>
      <c r="G34" s="59">
        <v>0.625</v>
      </c>
      <c r="H34" s="59"/>
      <c r="I34" s="15"/>
      <c r="J34" s="60"/>
      <c r="K34" s="60"/>
    </row>
    <row r="35" spans="1:11" ht="31.2" x14ac:dyDescent="0.3">
      <c r="A35" s="14">
        <v>3</v>
      </c>
      <c r="B35" s="56" t="s">
        <v>219</v>
      </c>
      <c r="C35" s="33" t="s">
        <v>215</v>
      </c>
      <c r="D35" s="78">
        <v>0.95</v>
      </c>
      <c r="E35" s="52" t="s">
        <v>190</v>
      </c>
      <c r="F35" s="59">
        <v>0.93</v>
      </c>
      <c r="G35" s="59">
        <v>0.85</v>
      </c>
      <c r="H35" s="59"/>
      <c r="I35" s="15"/>
      <c r="J35" s="60"/>
      <c r="K35" s="60"/>
    </row>
    <row r="36" spans="1:11" ht="31.2" x14ac:dyDescent="0.3">
      <c r="A36" s="14">
        <v>4</v>
      </c>
      <c r="B36" s="56" t="s">
        <v>220</v>
      </c>
      <c r="C36" s="33" t="s">
        <v>215</v>
      </c>
      <c r="D36" s="78">
        <v>0.96</v>
      </c>
      <c r="E36" s="52" t="s">
        <v>190</v>
      </c>
      <c r="F36" s="59">
        <v>0.95</v>
      </c>
      <c r="G36" s="59">
        <v>0.87</v>
      </c>
      <c r="H36" s="59"/>
      <c r="I36" s="15"/>
      <c r="J36" s="60"/>
      <c r="K36" s="60"/>
    </row>
    <row r="37" spans="1:11" s="11" customFormat="1" x14ac:dyDescent="0.3">
      <c r="A37" s="5"/>
      <c r="B37" s="58" t="s">
        <v>221</v>
      </c>
      <c r="C37" s="32"/>
      <c r="D37" s="77">
        <f t="shared" ref="D37" si="5">SUM(D38:D38)</f>
        <v>5</v>
      </c>
      <c r="E37" s="73"/>
      <c r="F37" s="73">
        <v>4.8</v>
      </c>
      <c r="G37" s="73">
        <v>2</v>
      </c>
      <c r="H37" s="73"/>
      <c r="I37" s="13"/>
      <c r="J37" s="74"/>
      <c r="K37" s="74"/>
    </row>
    <row r="38" spans="1:11" ht="46.8" x14ac:dyDescent="0.3">
      <c r="A38" s="14">
        <v>1</v>
      </c>
      <c r="B38" s="55" t="s">
        <v>222</v>
      </c>
      <c r="C38" s="33" t="s">
        <v>180</v>
      </c>
      <c r="D38" s="78">
        <v>5</v>
      </c>
      <c r="E38" s="52" t="s">
        <v>190</v>
      </c>
      <c r="F38" s="59">
        <v>4.8</v>
      </c>
      <c r="G38" s="59">
        <v>2</v>
      </c>
      <c r="H38" s="59"/>
      <c r="I38" s="15"/>
      <c r="J38" s="60"/>
      <c r="K38" s="60"/>
    </row>
    <row r="39" spans="1:11" s="11" customFormat="1" ht="31.2" x14ac:dyDescent="0.3">
      <c r="A39" s="80" t="s">
        <v>4</v>
      </c>
      <c r="B39" s="81" t="s">
        <v>228</v>
      </c>
      <c r="C39" s="13"/>
      <c r="D39" s="77">
        <f t="shared" ref="D39:G39" si="6">D40+D51</f>
        <v>93.443287956999995</v>
      </c>
      <c r="E39" s="5" t="s">
        <v>181</v>
      </c>
      <c r="F39" s="73">
        <f t="shared" si="6"/>
        <v>84.076721000000006</v>
      </c>
      <c r="G39" s="73">
        <f t="shared" si="6"/>
        <v>83.983784999999997</v>
      </c>
      <c r="H39" s="88"/>
      <c r="I39" s="88"/>
    </row>
    <row r="40" spans="1:11" s="11" customFormat="1" x14ac:dyDescent="0.3">
      <c r="A40" s="80" t="s">
        <v>229</v>
      </c>
      <c r="B40" s="81" t="s">
        <v>230</v>
      </c>
      <c r="C40" s="13"/>
      <c r="D40" s="77">
        <f t="shared" ref="D40:G40" si="7">SUM(D41:D50)</f>
        <v>76.54328795699999</v>
      </c>
      <c r="E40" s="5" t="s">
        <v>181</v>
      </c>
      <c r="F40" s="73">
        <f t="shared" si="7"/>
        <v>68.490525000000005</v>
      </c>
      <c r="G40" s="73">
        <f t="shared" si="7"/>
        <v>68.471525</v>
      </c>
      <c r="H40" s="88"/>
      <c r="I40" s="88"/>
    </row>
    <row r="41" spans="1:11" x14ac:dyDescent="0.3">
      <c r="A41" s="39">
        <v>1</v>
      </c>
      <c r="B41" s="42" t="s">
        <v>179</v>
      </c>
      <c r="C41" s="33" t="s">
        <v>180</v>
      </c>
      <c r="D41" s="93">
        <v>7</v>
      </c>
      <c r="E41" s="14" t="s">
        <v>181</v>
      </c>
      <c r="F41" s="59">
        <v>5.9313630000000002</v>
      </c>
      <c r="G41" s="59">
        <v>5.9313630000000002</v>
      </c>
      <c r="H41" s="82"/>
      <c r="I41" s="82"/>
    </row>
    <row r="42" spans="1:11" x14ac:dyDescent="0.3">
      <c r="A42" s="39">
        <v>2</v>
      </c>
      <c r="B42" s="42" t="s">
        <v>231</v>
      </c>
      <c r="C42" s="33" t="s">
        <v>180</v>
      </c>
      <c r="D42" s="93">
        <v>2.823387957</v>
      </c>
      <c r="E42" s="14" t="s">
        <v>181</v>
      </c>
      <c r="F42" s="59">
        <v>2.2326329999999999</v>
      </c>
      <c r="G42" s="59">
        <v>2.2326329999999999</v>
      </c>
      <c r="H42" s="82"/>
      <c r="I42" s="82"/>
    </row>
    <row r="43" spans="1:11" x14ac:dyDescent="0.3">
      <c r="A43" s="39">
        <v>3</v>
      </c>
      <c r="B43" s="42" t="s">
        <v>182</v>
      </c>
      <c r="C43" s="33" t="s">
        <v>180</v>
      </c>
      <c r="D43" s="93">
        <v>3.87</v>
      </c>
      <c r="E43" s="14" t="s">
        <v>181</v>
      </c>
      <c r="F43" s="59">
        <v>2.5809949999999997</v>
      </c>
      <c r="G43" s="59">
        <v>2.5809949999999997</v>
      </c>
      <c r="H43" s="82"/>
      <c r="I43" s="82"/>
    </row>
    <row r="44" spans="1:11" ht="31.2" x14ac:dyDescent="0.3">
      <c r="A44" s="39">
        <v>4</v>
      </c>
      <c r="B44" s="42" t="s">
        <v>183</v>
      </c>
      <c r="C44" s="33" t="s">
        <v>180</v>
      </c>
      <c r="D44" s="93">
        <v>5.7</v>
      </c>
      <c r="E44" s="14" t="s">
        <v>181</v>
      </c>
      <c r="F44" s="59">
        <v>5.3554930000000001</v>
      </c>
      <c r="G44" s="59">
        <v>5.3364930000000008</v>
      </c>
      <c r="H44" s="82"/>
      <c r="I44" s="82"/>
    </row>
    <row r="45" spans="1:11" ht="31.2" x14ac:dyDescent="0.3">
      <c r="A45" s="39">
        <v>5</v>
      </c>
      <c r="B45" s="42" t="s">
        <v>184</v>
      </c>
      <c r="C45" s="33" t="s">
        <v>180</v>
      </c>
      <c r="D45" s="93">
        <v>10.5</v>
      </c>
      <c r="E45" s="14" t="s">
        <v>181</v>
      </c>
      <c r="F45" s="59">
        <v>8.7327839999999988</v>
      </c>
      <c r="G45" s="59">
        <v>8.7327839999999988</v>
      </c>
      <c r="H45" s="82"/>
      <c r="I45" s="82"/>
    </row>
    <row r="46" spans="1:11" ht="46.8" x14ac:dyDescent="0.3">
      <c r="A46" s="39">
        <v>6</v>
      </c>
      <c r="B46" s="42" t="s">
        <v>232</v>
      </c>
      <c r="C46" s="33" t="s">
        <v>180</v>
      </c>
      <c r="D46" s="93">
        <v>14.1</v>
      </c>
      <c r="E46" s="14" t="s">
        <v>181</v>
      </c>
      <c r="F46" s="59">
        <v>13.878652000000001</v>
      </c>
      <c r="G46" s="59">
        <v>13.878652000000001</v>
      </c>
      <c r="H46" s="82"/>
      <c r="I46" s="82"/>
    </row>
    <row r="47" spans="1:11" ht="31.2" x14ac:dyDescent="0.3">
      <c r="A47" s="39">
        <v>7</v>
      </c>
      <c r="B47" s="42" t="s">
        <v>185</v>
      </c>
      <c r="C47" s="33" t="s">
        <v>180</v>
      </c>
      <c r="D47" s="93">
        <v>6</v>
      </c>
      <c r="E47" s="14" t="s">
        <v>181</v>
      </c>
      <c r="F47" s="59">
        <v>5.3846419999999995</v>
      </c>
      <c r="G47" s="59">
        <v>5.3846419999999995</v>
      </c>
      <c r="H47" s="82"/>
      <c r="I47" s="82"/>
    </row>
    <row r="48" spans="1:11" ht="31.2" x14ac:dyDescent="0.3">
      <c r="A48" s="39">
        <v>8</v>
      </c>
      <c r="B48" s="42" t="s">
        <v>233</v>
      </c>
      <c r="C48" s="33" t="s">
        <v>180</v>
      </c>
      <c r="D48" s="93">
        <v>9.5</v>
      </c>
      <c r="E48" s="14" t="s">
        <v>181</v>
      </c>
      <c r="F48" s="59">
        <v>9.2518569999999993</v>
      </c>
      <c r="G48" s="59">
        <v>9.2518569999999993</v>
      </c>
      <c r="H48" s="82"/>
      <c r="I48" s="82"/>
    </row>
    <row r="49" spans="1:9" ht="31.2" x14ac:dyDescent="0.3">
      <c r="A49" s="39">
        <v>9</v>
      </c>
      <c r="B49" s="42" t="s">
        <v>186</v>
      </c>
      <c r="C49" s="33" t="s">
        <v>180</v>
      </c>
      <c r="D49" s="93">
        <v>9.6</v>
      </c>
      <c r="E49" s="14" t="s">
        <v>181</v>
      </c>
      <c r="F49" s="59">
        <v>8.6501059999999992</v>
      </c>
      <c r="G49" s="59">
        <v>8.6501059999999992</v>
      </c>
      <c r="H49" s="82"/>
      <c r="I49" s="82"/>
    </row>
    <row r="50" spans="1:9" x14ac:dyDescent="0.3">
      <c r="A50" s="39">
        <v>10</v>
      </c>
      <c r="B50" s="42" t="s">
        <v>176</v>
      </c>
      <c r="C50" s="33" t="s">
        <v>180</v>
      </c>
      <c r="D50" s="93">
        <v>7.4498999999999995</v>
      </c>
      <c r="E50" s="14" t="s">
        <v>181</v>
      </c>
      <c r="F50" s="59">
        <v>6.492</v>
      </c>
      <c r="G50" s="59">
        <v>6.492</v>
      </c>
      <c r="H50" s="82"/>
      <c r="I50" s="82"/>
    </row>
    <row r="51" spans="1:9" s="11" customFormat="1" x14ac:dyDescent="0.3">
      <c r="A51" s="80" t="s">
        <v>229</v>
      </c>
      <c r="B51" s="81" t="s">
        <v>234</v>
      </c>
      <c r="C51" s="13"/>
      <c r="D51" s="94">
        <f t="shared" ref="D51" si="8">SUM(D52:D60)</f>
        <v>16.900000000000002</v>
      </c>
      <c r="E51" s="5" t="s">
        <v>181</v>
      </c>
      <c r="F51" s="73">
        <f t="shared" ref="F51:G51" si="9">SUM(F52:F60)</f>
        <v>15.586195999999997</v>
      </c>
      <c r="G51" s="73">
        <f t="shared" si="9"/>
        <v>15.512259999999998</v>
      </c>
      <c r="H51" s="88"/>
      <c r="I51" s="88"/>
    </row>
    <row r="52" spans="1:9" x14ac:dyDescent="0.3">
      <c r="A52" s="83">
        <v>1</v>
      </c>
      <c r="B52" s="84" t="s">
        <v>235</v>
      </c>
      <c r="C52" s="15" t="s">
        <v>262</v>
      </c>
      <c r="D52" s="93">
        <v>2</v>
      </c>
      <c r="E52" s="14" t="s">
        <v>181</v>
      </c>
      <c r="F52" s="59">
        <v>1.9239000000000002</v>
      </c>
      <c r="G52" s="59">
        <v>1.9090070000000001</v>
      </c>
      <c r="H52" s="82"/>
      <c r="I52" s="82"/>
    </row>
    <row r="53" spans="1:9" x14ac:dyDescent="0.3">
      <c r="A53" s="83">
        <v>2</v>
      </c>
      <c r="B53" s="84" t="s">
        <v>236</v>
      </c>
      <c r="C53" s="15" t="s">
        <v>263</v>
      </c>
      <c r="D53" s="93">
        <v>2.0499999999999998</v>
      </c>
      <c r="E53" s="14" t="s">
        <v>181</v>
      </c>
      <c r="F53" s="59">
        <v>1.8172999999999999</v>
      </c>
      <c r="G53" s="59">
        <v>1.758257</v>
      </c>
      <c r="H53" s="82"/>
      <c r="I53" s="82"/>
    </row>
    <row r="54" spans="1:9" ht="31.2" x14ac:dyDescent="0.3">
      <c r="A54" s="83">
        <v>3</v>
      </c>
      <c r="B54" s="84" t="s">
        <v>237</v>
      </c>
      <c r="C54" s="15" t="s">
        <v>263</v>
      </c>
      <c r="D54" s="93">
        <v>2.25</v>
      </c>
      <c r="E54" s="14" t="s">
        <v>181</v>
      </c>
      <c r="F54" s="59">
        <v>2.0179999999999998</v>
      </c>
      <c r="G54" s="59">
        <v>2.0179999999999998</v>
      </c>
      <c r="H54" s="82"/>
      <c r="I54" s="82"/>
    </row>
    <row r="55" spans="1:9" ht="31.2" x14ac:dyDescent="0.3">
      <c r="A55" s="83">
        <v>4</v>
      </c>
      <c r="B55" s="84" t="s">
        <v>238</v>
      </c>
      <c r="C55" s="15" t="s">
        <v>264</v>
      </c>
      <c r="D55" s="93">
        <v>1.1499999999999999</v>
      </c>
      <c r="E55" s="14" t="s">
        <v>181</v>
      </c>
      <c r="F55" s="59">
        <v>1.1383999999999999</v>
      </c>
      <c r="G55" s="59">
        <v>1.1383999999999999</v>
      </c>
      <c r="H55" s="82"/>
      <c r="I55" s="82"/>
    </row>
    <row r="56" spans="1:9" ht="31.2" x14ac:dyDescent="0.3">
      <c r="A56" s="83">
        <v>5</v>
      </c>
      <c r="B56" s="84" t="s">
        <v>239</v>
      </c>
      <c r="C56" s="15" t="s">
        <v>264</v>
      </c>
      <c r="D56" s="93">
        <v>1.4</v>
      </c>
      <c r="E56" s="14" t="s">
        <v>181</v>
      </c>
      <c r="F56" s="59">
        <v>1.106179</v>
      </c>
      <c r="G56" s="59">
        <v>1.106179</v>
      </c>
      <c r="H56" s="82"/>
      <c r="I56" s="82"/>
    </row>
    <row r="57" spans="1:9" x14ac:dyDescent="0.3">
      <c r="A57" s="83">
        <v>6</v>
      </c>
      <c r="B57" s="84" t="s">
        <v>240</v>
      </c>
      <c r="C57" s="15" t="s">
        <v>214</v>
      </c>
      <c r="D57" s="93">
        <v>1.9</v>
      </c>
      <c r="E57" s="14" t="s">
        <v>181</v>
      </c>
      <c r="F57" s="59">
        <v>1.8445</v>
      </c>
      <c r="G57" s="59">
        <v>1.8445</v>
      </c>
      <c r="H57" s="82"/>
      <c r="I57" s="82"/>
    </row>
    <row r="58" spans="1:9" x14ac:dyDescent="0.3">
      <c r="A58" s="83">
        <v>7</v>
      </c>
      <c r="B58" s="84" t="s">
        <v>241</v>
      </c>
      <c r="C58" s="15" t="s">
        <v>265</v>
      </c>
      <c r="D58" s="93">
        <v>2.0499999999999998</v>
      </c>
      <c r="E58" s="14" t="s">
        <v>181</v>
      </c>
      <c r="F58" s="59">
        <v>1.9819</v>
      </c>
      <c r="G58" s="59">
        <v>1.9819</v>
      </c>
      <c r="H58" s="82"/>
      <c r="I58" s="82"/>
    </row>
    <row r="59" spans="1:9" x14ac:dyDescent="0.3">
      <c r="A59" s="83">
        <v>8</v>
      </c>
      <c r="B59" s="84" t="s">
        <v>242</v>
      </c>
      <c r="C59" s="15" t="s">
        <v>266</v>
      </c>
      <c r="D59" s="93">
        <v>2.2999999999999998</v>
      </c>
      <c r="E59" s="14" t="s">
        <v>181</v>
      </c>
      <c r="F59" s="59">
        <v>2.0483169999999999</v>
      </c>
      <c r="G59" s="59">
        <v>2.0483169999999999</v>
      </c>
      <c r="H59" s="82"/>
      <c r="I59" s="82"/>
    </row>
    <row r="60" spans="1:9" x14ac:dyDescent="0.3">
      <c r="A60" s="83">
        <v>9</v>
      </c>
      <c r="B60" s="84" t="s">
        <v>243</v>
      </c>
      <c r="C60" s="15" t="s">
        <v>267</v>
      </c>
      <c r="D60" s="93">
        <v>1.8</v>
      </c>
      <c r="E60" s="14" t="s">
        <v>181</v>
      </c>
      <c r="F60" s="59">
        <v>1.7076999999999998</v>
      </c>
      <c r="G60" s="59">
        <v>1.7076999999999998</v>
      </c>
      <c r="H60" s="82"/>
      <c r="I60" s="82"/>
    </row>
    <row r="61" spans="1:9" s="11" customFormat="1" x14ac:dyDescent="0.3">
      <c r="A61" s="85" t="s">
        <v>178</v>
      </c>
      <c r="B61" s="86" t="s">
        <v>244</v>
      </c>
      <c r="C61" s="13"/>
      <c r="D61" s="94">
        <f>D62+D71</f>
        <v>67.658000000000001</v>
      </c>
      <c r="E61" s="5"/>
      <c r="F61" s="94">
        <f t="shared" ref="F61:G61" si="10">F62+F71</f>
        <v>37.942154000000002</v>
      </c>
      <c r="G61" s="94">
        <f t="shared" si="10"/>
        <v>37.7787565</v>
      </c>
      <c r="H61" s="88"/>
      <c r="I61" s="88"/>
    </row>
    <row r="62" spans="1:9" s="11" customFormat="1" ht="31.2" x14ac:dyDescent="0.3">
      <c r="A62" s="80" t="s">
        <v>229</v>
      </c>
      <c r="B62" s="81" t="s">
        <v>245</v>
      </c>
      <c r="C62" s="13"/>
      <c r="D62" s="94">
        <f t="shared" ref="D62:G62" si="11">D63+D69</f>
        <v>59.857999999999997</v>
      </c>
      <c r="E62" s="5"/>
      <c r="F62" s="94">
        <f t="shared" si="11"/>
        <v>31.381294000000004</v>
      </c>
      <c r="G62" s="94">
        <f t="shared" si="11"/>
        <v>31.262114999999998</v>
      </c>
      <c r="H62" s="88"/>
      <c r="I62" s="88"/>
    </row>
    <row r="63" spans="1:9" s="11" customFormat="1" ht="46.8" x14ac:dyDescent="0.3">
      <c r="A63" s="80" t="s">
        <v>257</v>
      </c>
      <c r="B63" s="81" t="s">
        <v>246</v>
      </c>
      <c r="C63" s="13"/>
      <c r="D63" s="94">
        <v>47.857999999999997</v>
      </c>
      <c r="E63" s="14" t="s">
        <v>260</v>
      </c>
      <c r="F63" s="94">
        <v>26.511294000000003</v>
      </c>
      <c r="G63" s="94">
        <v>26.392114999999997</v>
      </c>
      <c r="H63" s="88"/>
      <c r="I63" s="88"/>
    </row>
    <row r="64" spans="1:9" ht="31.2" x14ac:dyDescent="0.3">
      <c r="A64" s="39">
        <v>1</v>
      </c>
      <c r="B64" s="42" t="s">
        <v>247</v>
      </c>
      <c r="C64" s="33" t="s">
        <v>180</v>
      </c>
      <c r="D64" s="93">
        <v>11.5</v>
      </c>
      <c r="E64" s="14" t="s">
        <v>260</v>
      </c>
      <c r="F64" s="59">
        <v>7</v>
      </c>
      <c r="G64" s="59">
        <v>6.9999520000000004</v>
      </c>
      <c r="H64" s="82"/>
      <c r="I64" s="82"/>
    </row>
    <row r="65" spans="1:9" ht="31.2" x14ac:dyDescent="0.3">
      <c r="A65" s="39">
        <v>2</v>
      </c>
      <c r="B65" s="42" t="s">
        <v>248</v>
      </c>
      <c r="C65" s="33" t="s">
        <v>180</v>
      </c>
      <c r="D65" s="93">
        <v>14.99</v>
      </c>
      <c r="E65" s="14" t="s">
        <v>260</v>
      </c>
      <c r="F65" s="59">
        <v>10.000007999999999</v>
      </c>
      <c r="G65" s="59">
        <v>10.000007999999999</v>
      </c>
      <c r="H65" s="82"/>
      <c r="I65" s="82"/>
    </row>
    <row r="66" spans="1:9" ht="31.2" x14ac:dyDescent="0.3">
      <c r="A66" s="39">
        <v>3</v>
      </c>
      <c r="B66" s="42" t="s">
        <v>249</v>
      </c>
      <c r="C66" s="33" t="s">
        <v>180</v>
      </c>
      <c r="D66" s="93">
        <v>11.068</v>
      </c>
      <c r="E66" s="14" t="s">
        <v>260</v>
      </c>
      <c r="F66" s="59">
        <v>5.0836549999999994</v>
      </c>
      <c r="G66" s="59">
        <v>5.0836549999999994</v>
      </c>
      <c r="H66" s="82"/>
      <c r="I66" s="82"/>
    </row>
    <row r="67" spans="1:9" ht="31.2" x14ac:dyDescent="0.3">
      <c r="A67" s="39">
        <v>4</v>
      </c>
      <c r="B67" s="42" t="s">
        <v>177</v>
      </c>
      <c r="C67" s="33" t="s">
        <v>180</v>
      </c>
      <c r="D67" s="93">
        <v>7.5</v>
      </c>
      <c r="E67" s="14" t="s">
        <v>260</v>
      </c>
      <c r="F67" s="59">
        <v>1.93</v>
      </c>
      <c r="G67" s="59">
        <v>1.93</v>
      </c>
      <c r="H67" s="82"/>
      <c r="I67" s="82"/>
    </row>
    <row r="68" spans="1:9" ht="33" customHeight="1" x14ac:dyDescent="0.3">
      <c r="A68" s="39">
        <v>5</v>
      </c>
      <c r="B68" s="42" t="s">
        <v>250</v>
      </c>
      <c r="C68" s="33" t="s">
        <v>180</v>
      </c>
      <c r="D68" s="93">
        <v>2.8</v>
      </c>
      <c r="E68" s="14" t="s">
        <v>260</v>
      </c>
      <c r="F68" s="59">
        <v>2.4976309999999997</v>
      </c>
      <c r="G68" s="59">
        <v>2.3784999999999998</v>
      </c>
      <c r="H68" s="82"/>
      <c r="I68" s="82"/>
    </row>
    <row r="69" spans="1:9" s="11" customFormat="1" x14ac:dyDescent="0.3">
      <c r="A69" s="80" t="s">
        <v>258</v>
      </c>
      <c r="B69" s="81" t="s">
        <v>251</v>
      </c>
      <c r="C69" s="13"/>
      <c r="D69" s="94">
        <v>12</v>
      </c>
      <c r="E69" s="5" t="s">
        <v>261</v>
      </c>
      <c r="F69" s="73">
        <v>4.87</v>
      </c>
      <c r="G69" s="73">
        <v>4.87</v>
      </c>
      <c r="H69" s="88"/>
      <c r="I69" s="88"/>
    </row>
    <row r="70" spans="1:9" ht="31.2" x14ac:dyDescent="0.3">
      <c r="A70" s="39">
        <v>1</v>
      </c>
      <c r="B70" s="42" t="s">
        <v>252</v>
      </c>
      <c r="C70" s="33" t="s">
        <v>180</v>
      </c>
      <c r="D70" s="93">
        <v>12</v>
      </c>
      <c r="E70" s="14" t="s">
        <v>261</v>
      </c>
      <c r="F70" s="59">
        <v>4.87</v>
      </c>
      <c r="G70" s="59">
        <v>4.87</v>
      </c>
      <c r="H70" s="82"/>
      <c r="I70" s="82"/>
    </row>
    <row r="71" spans="1:9" s="11" customFormat="1" ht="46.8" x14ac:dyDescent="0.3">
      <c r="A71" s="80" t="s">
        <v>259</v>
      </c>
      <c r="B71" s="81" t="s">
        <v>253</v>
      </c>
      <c r="C71" s="13"/>
      <c r="D71" s="94">
        <v>7.8</v>
      </c>
      <c r="E71" s="5" t="s">
        <v>188</v>
      </c>
      <c r="F71" s="73">
        <v>6.5608600000000008</v>
      </c>
      <c r="G71" s="73">
        <v>6.5166415000000004</v>
      </c>
      <c r="H71" s="88"/>
      <c r="I71" s="88"/>
    </row>
    <row r="72" spans="1:9" ht="31.2" x14ac:dyDescent="0.3">
      <c r="A72" s="87" t="s">
        <v>121</v>
      </c>
      <c r="B72" s="42" t="s">
        <v>187</v>
      </c>
      <c r="C72" s="33" t="s">
        <v>180</v>
      </c>
      <c r="D72" s="93">
        <v>5.2</v>
      </c>
      <c r="E72" s="14" t="s">
        <v>188</v>
      </c>
      <c r="F72" s="59">
        <v>4.3838800000000004</v>
      </c>
      <c r="G72" s="59">
        <v>4.3838800000000004</v>
      </c>
      <c r="H72" s="82"/>
      <c r="I72" s="82"/>
    </row>
    <row r="73" spans="1:9" ht="31.2" x14ac:dyDescent="0.3">
      <c r="A73" s="87" t="s">
        <v>121</v>
      </c>
      <c r="B73" s="42" t="s">
        <v>254</v>
      </c>
      <c r="C73" s="33" t="s">
        <v>180</v>
      </c>
      <c r="D73" s="93">
        <v>1.55</v>
      </c>
      <c r="E73" s="14" t="s">
        <v>188</v>
      </c>
      <c r="F73" s="59">
        <v>1.32698</v>
      </c>
      <c r="G73" s="59">
        <v>1.32698</v>
      </c>
      <c r="H73" s="82"/>
      <c r="I73" s="82"/>
    </row>
    <row r="74" spans="1:9" s="11" customFormat="1" ht="31.2" x14ac:dyDescent="0.3">
      <c r="A74" s="80"/>
      <c r="B74" s="81" t="s">
        <v>255</v>
      </c>
      <c r="C74" s="13"/>
      <c r="D74" s="94">
        <v>1.05</v>
      </c>
      <c r="E74" s="5" t="s">
        <v>188</v>
      </c>
      <c r="F74" s="73">
        <v>0.85</v>
      </c>
      <c r="G74" s="73">
        <v>0.80578150000000004</v>
      </c>
      <c r="H74" s="88"/>
      <c r="I74" s="88"/>
    </row>
    <row r="75" spans="1:9" x14ac:dyDescent="0.3">
      <c r="A75" s="87" t="s">
        <v>121</v>
      </c>
      <c r="B75" s="42" t="s">
        <v>256</v>
      </c>
      <c r="C75" s="15" t="s">
        <v>214</v>
      </c>
      <c r="D75" s="93">
        <v>1.05</v>
      </c>
      <c r="E75" s="14" t="s">
        <v>188</v>
      </c>
      <c r="F75" s="59">
        <v>0.85</v>
      </c>
      <c r="G75" s="59">
        <v>0.80578150000000004</v>
      </c>
      <c r="H75" s="82"/>
      <c r="I75" s="82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Phụ biểu 01</vt:lpstr>
      <vt:lpstr>Phụ biểu 02</vt:lpstr>
      <vt:lpstr>Phụ biểu 03</vt:lpstr>
      <vt:lpstr>phục biểu số 04</vt:lpstr>
      <vt:lpstr>Phụ biểu số 06</vt:lpstr>
      <vt:lpstr>danh mục dự án nhóm A, B, C</vt:lpstr>
      <vt:lpstr>'Phụ biểu 03'!Print_Titles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cp:lastPrinted>2022-02-25T08:09:34Z</cp:lastPrinted>
  <dcterms:created xsi:type="dcterms:W3CDTF">2021-02-26T00:29:42Z</dcterms:created>
  <dcterms:modified xsi:type="dcterms:W3CDTF">2022-03-01T04:02:48Z</dcterms:modified>
</cp:coreProperties>
</file>