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96BC9F58-DC7C-40E5-803A-E09DFC0111B9}" xr6:coauthVersionLast="36" xr6:coauthVersionMax="36" xr10:uidLastSave="{00000000-0000-0000-0000-000000000000}"/>
  <bookViews>
    <workbookView xWindow="240" yWindow="75" windowWidth="20055" windowHeight="793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2" i="1" l="1"/>
  <c r="E12" i="1"/>
  <c r="H12" i="1" s="1"/>
  <c r="F29" i="1" l="1"/>
  <c r="G29" i="1" s="1"/>
  <c r="F27" i="1"/>
  <c r="G27" i="1" s="1"/>
  <c r="F11" i="1"/>
  <c r="F10" i="1" s="1"/>
  <c r="E10" i="1"/>
  <c r="D10" i="1"/>
  <c r="D25" i="1"/>
  <c r="D24" i="1" s="1"/>
  <c r="E25" i="1"/>
  <c r="E24" i="1" s="1"/>
  <c r="G16" i="1"/>
  <c r="G15" i="1"/>
  <c r="H14" i="1"/>
  <c r="G14" i="1"/>
  <c r="E13" i="1"/>
  <c r="F13" i="1"/>
  <c r="G13" i="1" s="1"/>
  <c r="D13" i="1"/>
  <c r="F8" i="1"/>
  <c r="D9" i="1"/>
  <c r="G9" i="1" s="1"/>
  <c r="F7" i="1" l="1"/>
  <c r="D8" i="1"/>
  <c r="D7" i="1" s="1"/>
  <c r="E23" i="1"/>
  <c r="D23" i="1"/>
  <c r="F25" i="1"/>
  <c r="G25" i="1" s="1"/>
  <c r="E9" i="1"/>
  <c r="G8" i="1" l="1"/>
  <c r="E8" i="1"/>
  <c r="E7" i="1" s="1"/>
  <c r="H9" i="1"/>
  <c r="F24" i="1"/>
  <c r="G24" i="1" s="1"/>
  <c r="F23" i="1"/>
  <c r="G23" i="1" s="1"/>
  <c r="G7" i="1"/>
  <c r="H19" i="1"/>
  <c r="G19" i="1"/>
  <c r="H7" i="1" l="1"/>
  <c r="H8" i="1"/>
</calcChain>
</file>

<file path=xl/sharedStrings.xml><?xml version="1.0" encoding="utf-8"?>
<sst xmlns="http://schemas.openxmlformats.org/spreadsheetml/2006/main" count="69" uniqueCount="56">
  <si>
    <t>KẾT QUẢ THỰC HÀNH TIẾT KIỆM, CHỐNG LÃNG PHÍ </t>
  </si>
  <si>
    <t>STT</t>
  </si>
  <si>
    <t>Nội dung</t>
  </si>
  <si>
    <t>Đơn vị tính</t>
  </si>
  <si>
    <t>Kết quả của năm trước</t>
  </si>
  <si>
    <t>Kế hoạch của năm báo cáo</t>
  </si>
  <si>
    <t>Kết quả năm báo cáo</t>
  </si>
  <si>
    <t>So sánh với năm trước và kế hoạch</t>
  </si>
  <si>
    <t>Ghi chú</t>
  </si>
  <si>
    <t>So sánh với năm trước</t>
  </si>
  <si>
    <t>So sánh với kế hoạch</t>
  </si>
  <si>
    <t>7=6/4(%)</t>
  </si>
  <si>
    <t>8=6/5(%)</t>
  </si>
  <si>
    <t>I</t>
  </si>
  <si>
    <t>triệu đồng</t>
  </si>
  <si>
    <t>II</t>
  </si>
  <si>
    <t>Trong lập, thẩm định, phê duyệt dự toán, quyết toán, quản lý, sử dụng kinh phí ngân sách nhà nước (NSNN)</t>
  </si>
  <si>
    <t>Lập, thẩm định, phê duyệt, phân bổ dự toán NSNN</t>
  </si>
  <si>
    <t>1.1</t>
  </si>
  <si>
    <t>1.2</t>
  </si>
  <si>
    <t>Số tiền tiết kiệm dự toán chi thường xuyên theo chỉ đạo, điều hành của Chính phủ</t>
  </si>
  <si>
    <t>1.3</t>
  </si>
  <si>
    <t>1.4</t>
  </si>
  <si>
    <t>Sử dụng và thanh quyết toán NSNN</t>
  </si>
  <si>
    <t>2.1</t>
  </si>
  <si>
    <t>2.2</t>
  </si>
  <si>
    <t>Sử dụng, quyết toán NSNN lãng phí, sai chế độ</t>
  </si>
  <si>
    <t>3.1</t>
  </si>
  <si>
    <t>Tổng số cơ quan, tổ chức sử dụng NSNN</t>
  </si>
  <si>
    <t>đơn vị</t>
  </si>
  <si>
    <t>3.2</t>
  </si>
  <si>
    <t>Số lượng cơ quan, tổ chức sử dụng NSNN lãng phí, sai chế độ đã phát hiện được</t>
  </si>
  <si>
    <t>3.3</t>
  </si>
  <si>
    <t>Số tiền vi phạm đã phát hiện</t>
  </si>
  <si>
    <t>III</t>
  </si>
  <si>
    <t>Trong mua sắm, sử dụng phương tiện đi lại và phương tiện, thiết bị làm việc của cơ quan, tổ chức trong khu vực nhà nước</t>
  </si>
  <si>
    <t>Phương tiện đi lại (ô tô, mô tô, xe gắn máy)</t>
  </si>
  <si>
    <t>Số lượng phương tiện hiện có đầu kỳ</t>
  </si>
  <si>
    <t>chiếc</t>
  </si>
  <si>
    <t>Số lượng phương tiện tăng thêm trong kỳ (mua mới, nhận điều chuyển)</t>
  </si>
  <si>
    <t>Số lượng phương tiện giảm trong kỳ (thanh lý, điều chuyển)</t>
  </si>
  <si>
    <t>Số lượng phương tiện sử dụng sai mục đích, sai tiêu chuẩn, chế độ</t>
  </si>
  <si>
    <t>Trong đầu tư xây dựng; quản lý, sử dụng trụ sở làm việc, nhà ở công vụ và công trình phúc lợi công cộng</t>
  </si>
  <si>
    <t>Trong đầu tư xây dựng</t>
  </si>
  <si>
    <t>Số kinh phí tiết kiệm được, gồm:</t>
  </si>
  <si>
    <t>- Thẩm định, phê duyệt dự án, tổng dự toán</t>
  </si>
  <si>
    <t>- Thực hiện đấu thầu, chào hàng cạnh tranh...</t>
  </si>
  <si>
    <t>- Thực hiện đầu tư, thi công</t>
  </si>
  <si>
    <t>- Thẩm tra, phê duyệt quyết toán</t>
  </si>
  <si>
    <t>Sửa chữa 5 xe ô tô</t>
  </si>
  <si>
    <r>
      <t xml:space="preserve">Huyện ủy: 2; </t>
    </r>
    <r>
      <rPr>
        <sz val="8"/>
        <color theme="1"/>
        <rFont val="Times New Roman"/>
        <family val="1"/>
      </rPr>
      <t xml:space="preserve">VPHĐND-UBND: </t>
    </r>
    <r>
      <rPr>
        <sz val="12"/>
        <color theme="1"/>
        <rFont val="Times New Roman"/>
        <family val="1"/>
      </rPr>
      <t>2;</t>
    </r>
    <r>
      <rPr>
        <sz val="10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
</t>
    </r>
    <r>
      <rPr>
        <sz val="7"/>
        <color theme="1"/>
        <rFont val="Times New Roman"/>
        <family val="1"/>
      </rPr>
      <t xml:space="preserve">Trung tâm VH-TT-TH: </t>
    </r>
    <r>
      <rPr>
        <sz val="12"/>
        <color theme="1"/>
        <rFont val="Times New Roman"/>
        <family val="1"/>
      </rPr>
      <t xml:space="preserve">1; 
</t>
    </r>
    <r>
      <rPr>
        <sz val="9"/>
        <color theme="1"/>
        <rFont val="Times New Roman"/>
        <family val="1"/>
      </rPr>
      <t>Ban QLDACTT:</t>
    </r>
    <r>
      <rPr>
        <sz val="12"/>
        <color theme="1"/>
        <rFont val="Times New Roman"/>
        <family val="1"/>
      </rPr>
      <t xml:space="preserve"> 1</t>
    </r>
  </si>
  <si>
    <t>Thu hồi nộp NSNN</t>
  </si>
  <si>
    <t>Thu hồi kinh phí sau quyết toán NSNN
(sai chế độ)</t>
  </si>
  <si>
    <t>(Kèm theo Báo cáo số            /BC-UBND, ngày          /10/2020 của UBND huyện Tuần Giáo)</t>
  </si>
  <si>
    <t>Tiết kiệm chi quản lý hành chính</t>
  </si>
  <si>
    <t>Tiết kiệm trong mua sắm, sửa chữa phương tiện đi lại (Số tiền sửa chữa, mua mới phương tiện đi lại đã chi)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</si>
</sst>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9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9" fontId="1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9" fontId="1" fillId="0" borderId="5" xfId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I7" sqref="I7"/>
    </sheetView>
  </sheetViews>
  <sheetFormatPr defaultColWidth="9.140625" defaultRowHeight="15" x14ac:dyDescent="0.25"/>
  <cols>
    <col min="1" max="1" width="5.140625" style="6" customWidth="1"/>
    <col min="2" max="2" width="30.85546875" style="6" customWidth="1"/>
    <col min="3" max="3" width="9.85546875" style="6" customWidth="1"/>
    <col min="4" max="4" width="7.140625" style="6" customWidth="1"/>
    <col min="5" max="5" width="7.42578125" style="6" customWidth="1"/>
    <col min="6" max="6" width="7.85546875" style="6" customWidth="1"/>
    <col min="7" max="7" width="9.7109375" style="6" customWidth="1"/>
    <col min="8" max="8" width="9.140625" style="6" customWidth="1"/>
    <col min="9" max="9" width="17.28515625" style="8" customWidth="1"/>
    <col min="10" max="10" width="11.7109375" style="6" customWidth="1"/>
    <col min="11" max="13" width="9.140625" style="6" customWidth="1"/>
    <col min="14" max="14" width="16.85546875" style="6" customWidth="1"/>
    <col min="15" max="16384" width="9.140625" style="6"/>
  </cols>
  <sheetData>
    <row r="1" spans="1:10" ht="21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0" ht="18" customHeight="1" x14ac:dyDescent="0.25">
      <c r="A2" s="30" t="s">
        <v>53</v>
      </c>
      <c r="B2" s="30"/>
      <c r="C2" s="30"/>
      <c r="D2" s="30"/>
      <c r="E2" s="30"/>
      <c r="F2" s="30"/>
      <c r="G2" s="30"/>
      <c r="H2" s="30"/>
      <c r="I2" s="30"/>
    </row>
    <row r="3" spans="1:10" ht="15.75" x14ac:dyDescent="0.25">
      <c r="A3" s="7"/>
    </row>
    <row r="4" spans="1:10" ht="37.5" customHeight="1" x14ac:dyDescent="0.25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/>
      <c r="I4" s="31" t="s">
        <v>8</v>
      </c>
    </row>
    <row r="5" spans="1:10" ht="65.25" customHeight="1" x14ac:dyDescent="0.25">
      <c r="A5" s="31"/>
      <c r="B5" s="31"/>
      <c r="C5" s="31"/>
      <c r="D5" s="31"/>
      <c r="E5" s="31"/>
      <c r="F5" s="31"/>
      <c r="G5" s="5" t="s">
        <v>9</v>
      </c>
      <c r="H5" s="5" t="s">
        <v>10</v>
      </c>
      <c r="I5" s="31"/>
    </row>
    <row r="6" spans="1:10" s="9" customFormat="1" ht="21.75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 t="s">
        <v>11</v>
      </c>
      <c r="H6" s="2" t="s">
        <v>12</v>
      </c>
      <c r="I6" s="2">
        <v>9</v>
      </c>
    </row>
    <row r="7" spans="1:10" ht="72" customHeight="1" x14ac:dyDescent="0.25">
      <c r="A7" s="4" t="s">
        <v>13</v>
      </c>
      <c r="B7" s="10" t="s">
        <v>16</v>
      </c>
      <c r="C7" s="11"/>
      <c r="D7" s="12">
        <f>D8+D10+D13</f>
        <v>9417.2000000000007</v>
      </c>
      <c r="E7" s="12">
        <f>E8+E10+E13</f>
        <v>10175</v>
      </c>
      <c r="F7" s="12">
        <f>F8+F10+F13</f>
        <v>11535.3</v>
      </c>
      <c r="G7" s="13">
        <f>(F7/D7)</f>
        <v>1.2249182347194494</v>
      </c>
      <c r="H7" s="13">
        <f>(F7/E7)</f>
        <v>1.1336904176904177</v>
      </c>
      <c r="I7" s="14"/>
      <c r="J7" s="15"/>
    </row>
    <row r="8" spans="1:10" ht="36.75" customHeight="1" x14ac:dyDescent="0.25">
      <c r="A8" s="16">
        <v>1</v>
      </c>
      <c r="B8" s="11" t="s">
        <v>17</v>
      </c>
      <c r="C8" s="1"/>
      <c r="D8" s="17">
        <f>SUM(D9:D9)</f>
        <v>9352</v>
      </c>
      <c r="E8" s="17">
        <f>SUM(E9:E9)</f>
        <v>10175</v>
      </c>
      <c r="F8" s="17">
        <f>SUM(F9:F9)</f>
        <v>10175</v>
      </c>
      <c r="G8" s="18">
        <f>(F8/D8)</f>
        <v>1.0880025662959796</v>
      </c>
      <c r="H8" s="18">
        <f>(F8/E8)</f>
        <v>1</v>
      </c>
      <c r="I8" s="3"/>
    </row>
    <row r="9" spans="1:10" ht="54" customHeight="1" x14ac:dyDescent="0.25">
      <c r="A9" s="19" t="s">
        <v>18</v>
      </c>
      <c r="B9" s="20" t="s">
        <v>20</v>
      </c>
      <c r="C9" s="1" t="s">
        <v>14</v>
      </c>
      <c r="D9" s="21">
        <f>8012+1340</f>
        <v>9352</v>
      </c>
      <c r="E9" s="21">
        <f>8012+1340+74+749</f>
        <v>10175</v>
      </c>
      <c r="F9" s="21">
        <v>10175</v>
      </c>
      <c r="G9" s="18">
        <f>(F9/D9)</f>
        <v>1.0880025662959796</v>
      </c>
      <c r="H9" s="18">
        <f>(F9/E9)</f>
        <v>1</v>
      </c>
      <c r="I9" s="3"/>
    </row>
    <row r="10" spans="1:10" ht="39" customHeight="1" x14ac:dyDescent="0.25">
      <c r="A10" s="16">
        <v>2</v>
      </c>
      <c r="B10" s="11" t="s">
        <v>23</v>
      </c>
      <c r="C10" s="1"/>
      <c r="D10" s="17">
        <f t="shared" ref="D10:E10" si="0">D11</f>
        <v>0</v>
      </c>
      <c r="E10" s="17">
        <f t="shared" si="0"/>
        <v>0</v>
      </c>
      <c r="F10" s="17">
        <f>F11</f>
        <v>1212</v>
      </c>
      <c r="G10" s="18"/>
      <c r="H10" s="18"/>
      <c r="I10" s="3"/>
    </row>
    <row r="11" spans="1:10" ht="24" customHeight="1" x14ac:dyDescent="0.25">
      <c r="A11" s="1" t="s">
        <v>24</v>
      </c>
      <c r="B11" s="20" t="s">
        <v>54</v>
      </c>
      <c r="C11" s="1"/>
      <c r="D11" s="20">
        <v>0</v>
      </c>
      <c r="E11" s="20">
        <v>0</v>
      </c>
      <c r="F11" s="17">
        <f>1212</f>
        <v>1212</v>
      </c>
      <c r="G11" s="18"/>
      <c r="H11" s="18"/>
      <c r="I11" s="3"/>
    </row>
    <row r="12" spans="1:10" ht="73.5" customHeight="1" x14ac:dyDescent="0.25">
      <c r="A12" s="1" t="s">
        <v>25</v>
      </c>
      <c r="B12" s="20" t="s">
        <v>55</v>
      </c>
      <c r="C12" s="1" t="s">
        <v>14</v>
      </c>
      <c r="D12" s="20">
        <v>563.70000000000005</v>
      </c>
      <c r="E12" s="20">
        <f>100+50+150</f>
        <v>300</v>
      </c>
      <c r="F12" s="20">
        <v>300</v>
      </c>
      <c r="G12" s="18">
        <f t="shared" ref="G12" si="1">(F12/D12)</f>
        <v>0.53219797764768495</v>
      </c>
      <c r="H12" s="18">
        <f t="shared" ref="H12" si="2">(F12/E12)</f>
        <v>1</v>
      </c>
      <c r="I12" s="3" t="s">
        <v>49</v>
      </c>
    </row>
    <row r="13" spans="1:10" ht="39.75" customHeight="1" x14ac:dyDescent="0.25">
      <c r="A13" s="16">
        <v>3</v>
      </c>
      <c r="B13" s="11" t="s">
        <v>26</v>
      </c>
      <c r="C13" s="1"/>
      <c r="D13" s="1">
        <f>D16</f>
        <v>65.2</v>
      </c>
      <c r="E13" s="1">
        <f t="shared" ref="E13:F13" si="3">E16</f>
        <v>0</v>
      </c>
      <c r="F13" s="1">
        <f t="shared" si="3"/>
        <v>148.30000000000001</v>
      </c>
      <c r="G13" s="18">
        <f>(F13/D13)</f>
        <v>2.2745398773006134</v>
      </c>
      <c r="H13" s="18"/>
      <c r="I13" s="3"/>
    </row>
    <row r="14" spans="1:10" ht="37.5" customHeight="1" x14ac:dyDescent="0.25">
      <c r="A14" s="1" t="s">
        <v>27</v>
      </c>
      <c r="B14" s="20" t="s">
        <v>28</v>
      </c>
      <c r="C14" s="1" t="s">
        <v>29</v>
      </c>
      <c r="D14" s="1">
        <v>44</v>
      </c>
      <c r="E14" s="1">
        <v>43</v>
      </c>
      <c r="F14" s="1">
        <v>43</v>
      </c>
      <c r="G14" s="18">
        <f>(F14/D14)</f>
        <v>0.97727272727272729</v>
      </c>
      <c r="H14" s="18">
        <f>(F14/E14)</f>
        <v>1</v>
      </c>
      <c r="I14" s="3"/>
    </row>
    <row r="15" spans="1:10" ht="53.25" customHeight="1" x14ac:dyDescent="0.25">
      <c r="A15" s="1" t="s">
        <v>30</v>
      </c>
      <c r="B15" s="20" t="s">
        <v>31</v>
      </c>
      <c r="C15" s="1" t="s">
        <v>29</v>
      </c>
      <c r="D15" s="1">
        <v>7</v>
      </c>
      <c r="E15" s="1"/>
      <c r="F15" s="1">
        <v>16</v>
      </c>
      <c r="G15" s="18">
        <f>(F15/D15)</f>
        <v>2.2857142857142856</v>
      </c>
      <c r="H15" s="18"/>
      <c r="I15" s="27" t="s">
        <v>52</v>
      </c>
    </row>
    <row r="16" spans="1:10" ht="32.25" customHeight="1" x14ac:dyDescent="0.25">
      <c r="A16" s="1" t="s">
        <v>32</v>
      </c>
      <c r="B16" s="20" t="s">
        <v>33</v>
      </c>
      <c r="C16" s="1" t="s">
        <v>14</v>
      </c>
      <c r="D16" s="1">
        <v>65.2</v>
      </c>
      <c r="E16" s="1"/>
      <c r="F16" s="1">
        <v>148.30000000000001</v>
      </c>
      <c r="G16" s="18">
        <f>(F16/D16)</f>
        <v>2.2745398773006134</v>
      </c>
      <c r="H16" s="18"/>
      <c r="I16" s="28"/>
    </row>
    <row r="17" spans="1:10" ht="84.75" customHeight="1" x14ac:dyDescent="0.25">
      <c r="A17" s="4" t="s">
        <v>15</v>
      </c>
      <c r="B17" s="10" t="s">
        <v>35</v>
      </c>
      <c r="C17" s="11"/>
      <c r="D17" s="11"/>
      <c r="E17" s="11"/>
      <c r="F17" s="11"/>
      <c r="G17" s="11"/>
      <c r="H17" s="11"/>
      <c r="I17" s="14"/>
    </row>
    <row r="18" spans="1:10" ht="39.75" customHeight="1" x14ac:dyDescent="0.25">
      <c r="A18" s="16">
        <v>1</v>
      </c>
      <c r="B18" s="11" t="s">
        <v>36</v>
      </c>
      <c r="C18" s="1"/>
      <c r="D18" s="1"/>
      <c r="E18" s="1"/>
      <c r="F18" s="1"/>
      <c r="G18" s="20"/>
      <c r="H18" s="20"/>
      <c r="I18" s="3"/>
    </row>
    <row r="19" spans="1:10" ht="72" customHeight="1" x14ac:dyDescent="0.25">
      <c r="A19" s="1" t="s">
        <v>18</v>
      </c>
      <c r="B19" s="3" t="s">
        <v>37</v>
      </c>
      <c r="C19" s="1" t="s">
        <v>38</v>
      </c>
      <c r="D19" s="1">
        <v>6</v>
      </c>
      <c r="E19" s="1">
        <v>6</v>
      </c>
      <c r="F19" s="1">
        <v>6</v>
      </c>
      <c r="G19" s="1">
        <f>(F19/D19)*100</f>
        <v>100</v>
      </c>
      <c r="H19" s="1">
        <f>(F19/E19)*100</f>
        <v>100</v>
      </c>
      <c r="I19" s="3" t="s">
        <v>50</v>
      </c>
    </row>
    <row r="20" spans="1:10" ht="53.25" customHeight="1" x14ac:dyDescent="0.25">
      <c r="A20" s="1" t="s">
        <v>19</v>
      </c>
      <c r="B20" s="20" t="s">
        <v>39</v>
      </c>
      <c r="C20" s="1" t="s">
        <v>38</v>
      </c>
      <c r="D20" s="1">
        <v>0</v>
      </c>
      <c r="E20" s="1">
        <v>0</v>
      </c>
      <c r="F20" s="1">
        <v>0</v>
      </c>
      <c r="G20" s="20"/>
      <c r="H20" s="20"/>
      <c r="I20" s="3"/>
    </row>
    <row r="21" spans="1:10" ht="39" customHeight="1" x14ac:dyDescent="0.25">
      <c r="A21" s="1" t="s">
        <v>21</v>
      </c>
      <c r="B21" s="20" t="s">
        <v>40</v>
      </c>
      <c r="C21" s="1" t="s">
        <v>38</v>
      </c>
      <c r="D21" s="1">
        <v>0</v>
      </c>
      <c r="E21" s="1">
        <v>0</v>
      </c>
      <c r="F21" s="1">
        <v>0</v>
      </c>
      <c r="G21" s="20"/>
      <c r="H21" s="20"/>
      <c r="I21" s="3"/>
    </row>
    <row r="22" spans="1:10" ht="39.75" customHeight="1" x14ac:dyDescent="0.25">
      <c r="A22" s="1" t="s">
        <v>22</v>
      </c>
      <c r="B22" s="20" t="s">
        <v>41</v>
      </c>
      <c r="C22" s="1" t="s">
        <v>38</v>
      </c>
      <c r="D22" s="1">
        <v>0</v>
      </c>
      <c r="E22" s="1">
        <v>0</v>
      </c>
      <c r="F22" s="1">
        <v>0</v>
      </c>
      <c r="G22" s="20"/>
      <c r="H22" s="20"/>
      <c r="I22" s="3"/>
    </row>
    <row r="23" spans="1:10" ht="76.5" customHeight="1" x14ac:dyDescent="0.25">
      <c r="A23" s="16" t="s">
        <v>34</v>
      </c>
      <c r="B23" s="10" t="s">
        <v>42</v>
      </c>
      <c r="C23" s="11"/>
      <c r="D23" s="11">
        <f>D25</f>
        <v>802.4</v>
      </c>
      <c r="E23" s="11">
        <f t="shared" ref="E23:F23" si="4">E25</f>
        <v>0</v>
      </c>
      <c r="F23" s="11">
        <f t="shared" si="4"/>
        <v>287.60000000000002</v>
      </c>
      <c r="G23" s="13">
        <f t="shared" ref="G23:G24" si="5">F23/D23</f>
        <v>0.35842472582253243</v>
      </c>
      <c r="H23" s="18"/>
      <c r="I23" s="14"/>
      <c r="J23" s="22"/>
    </row>
    <row r="24" spans="1:10" ht="33" customHeight="1" x14ac:dyDescent="0.25">
      <c r="A24" s="16">
        <v>1</v>
      </c>
      <c r="B24" s="11" t="s">
        <v>43</v>
      </c>
      <c r="C24" s="1"/>
      <c r="D24" s="20">
        <f>D25</f>
        <v>802.4</v>
      </c>
      <c r="E24" s="20">
        <f t="shared" ref="E24:F24" si="6">E25</f>
        <v>0</v>
      </c>
      <c r="F24" s="20">
        <f t="shared" si="6"/>
        <v>287.60000000000002</v>
      </c>
      <c r="G24" s="18">
        <f t="shared" si="5"/>
        <v>0.35842472582253243</v>
      </c>
      <c r="H24" s="18"/>
      <c r="I24" s="3"/>
      <c r="J24" s="22"/>
    </row>
    <row r="25" spans="1:10" ht="25.5" customHeight="1" x14ac:dyDescent="0.25">
      <c r="A25" s="1" t="s">
        <v>18</v>
      </c>
      <c r="B25" s="20" t="s">
        <v>44</v>
      </c>
      <c r="C25" s="1" t="s">
        <v>14</v>
      </c>
      <c r="D25" s="20">
        <f>SUM(D26:D29)</f>
        <v>802.4</v>
      </c>
      <c r="E25" s="20">
        <f>SUM(E26:E29)</f>
        <v>0</v>
      </c>
      <c r="F25" s="20">
        <f>SUM(F26:F29)</f>
        <v>287.60000000000002</v>
      </c>
      <c r="G25" s="18">
        <f>F25/D25</f>
        <v>0.35842472582253243</v>
      </c>
      <c r="H25" s="18"/>
      <c r="I25" s="3"/>
      <c r="J25" s="22"/>
    </row>
    <row r="26" spans="1:10" ht="38.25" customHeight="1" x14ac:dyDescent="0.25">
      <c r="A26" s="1"/>
      <c r="B26" s="20" t="s">
        <v>45</v>
      </c>
      <c r="C26" s="1" t="s">
        <v>14</v>
      </c>
      <c r="D26" s="19"/>
      <c r="E26" s="19"/>
      <c r="F26" s="19"/>
      <c r="G26" s="1"/>
      <c r="H26" s="20"/>
      <c r="I26" s="3"/>
      <c r="J26" s="22"/>
    </row>
    <row r="27" spans="1:10" ht="38.25" customHeight="1" x14ac:dyDescent="0.25">
      <c r="A27" s="1"/>
      <c r="B27" s="20" t="s">
        <v>46</v>
      </c>
      <c r="C27" s="1" t="s">
        <v>14</v>
      </c>
      <c r="D27" s="1">
        <v>774</v>
      </c>
      <c r="E27" s="1"/>
      <c r="F27" s="1">
        <f>70+130</f>
        <v>200</v>
      </c>
      <c r="G27" s="18">
        <f>(F27/D27)</f>
        <v>0.25839793281653745</v>
      </c>
      <c r="H27" s="20"/>
      <c r="I27" s="3"/>
      <c r="J27" s="22"/>
    </row>
    <row r="28" spans="1:10" ht="22.5" customHeight="1" x14ac:dyDescent="0.25">
      <c r="A28" s="1"/>
      <c r="B28" s="20" t="s">
        <v>47</v>
      </c>
      <c r="C28" s="1" t="s">
        <v>14</v>
      </c>
      <c r="D28" s="1"/>
      <c r="E28" s="1"/>
      <c r="F28" s="1"/>
      <c r="G28" s="1"/>
      <c r="H28" s="20"/>
      <c r="I28" s="3"/>
      <c r="J28" s="22"/>
    </row>
    <row r="29" spans="1:10" ht="36" customHeight="1" x14ac:dyDescent="0.25">
      <c r="A29" s="23"/>
      <c r="B29" s="24" t="s">
        <v>48</v>
      </c>
      <c r="C29" s="23" t="s">
        <v>14</v>
      </c>
      <c r="D29" s="23">
        <v>28.4</v>
      </c>
      <c r="E29" s="23"/>
      <c r="F29" s="23">
        <f>57.6+30</f>
        <v>87.6</v>
      </c>
      <c r="G29" s="25">
        <f>(F29/D29)</f>
        <v>3.084507042253521</v>
      </c>
      <c r="H29" s="23"/>
      <c r="I29" s="26" t="s">
        <v>51</v>
      </c>
      <c r="J29" s="22"/>
    </row>
    <row r="30" spans="1:10" x14ac:dyDescent="0.25">
      <c r="J30" s="22"/>
    </row>
  </sheetData>
  <mergeCells count="11">
    <mergeCell ref="I15:I16"/>
    <mergeCell ref="A1:I1"/>
    <mergeCell ref="A2:I2"/>
    <mergeCell ref="G4:H4"/>
    <mergeCell ref="I4:I5"/>
    <mergeCell ref="F4:F5"/>
    <mergeCell ref="A4:A5"/>
    <mergeCell ref="B4:B5"/>
    <mergeCell ref="C4:C5"/>
    <mergeCell ref="D4:D5"/>
    <mergeCell ref="E4:E5"/>
  </mergeCells>
  <pageMargins left="0.47" right="0.23" top="0.54" bottom="0.56999999999999995" header="0.3" footer="0.3"/>
  <pageSetup paperSize="9" scale="9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Truong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Admin</cp:lastModifiedBy>
  <cp:lastPrinted>2020-10-24T02:52:28Z</cp:lastPrinted>
  <dcterms:created xsi:type="dcterms:W3CDTF">2019-05-28T01:44:33Z</dcterms:created>
  <dcterms:modified xsi:type="dcterms:W3CDTF">2020-10-26T03:00:30Z</dcterms:modified>
</cp:coreProperties>
</file>