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30" activeTab="2"/>
  </bookViews>
  <sheets>
    <sheet name="01" sheetId="1" r:id="rId1"/>
    <sheet name="02" sheetId="2" r:id="rId2"/>
    <sheet name="03" sheetId="3" r:id="rId3"/>
  </sheets>
  <externalReferences>
    <externalReference r:id="rId6"/>
    <externalReference r:id="rId7"/>
  </externalReferences>
  <definedNames>
    <definedName name="_xlnm.Print_Titles" localSheetId="0">'01'!$5:$5</definedName>
    <definedName name="_xlnm.Print_Titles" localSheetId="1">'02'!$5:$6</definedName>
    <definedName name="_xlnm.Print_Titles" localSheetId="2">'03'!$6:$7</definedName>
  </definedNames>
  <calcPr fullCalcOnLoad="1"/>
</workbook>
</file>

<file path=xl/sharedStrings.xml><?xml version="1.0" encoding="utf-8"?>
<sst xmlns="http://schemas.openxmlformats.org/spreadsheetml/2006/main" count="301" uniqueCount="217">
  <si>
    <t>I</t>
  </si>
  <si>
    <t>II</t>
  </si>
  <si>
    <t>III</t>
  </si>
  <si>
    <t>Ghi chú</t>
  </si>
  <si>
    <t>Stt</t>
  </si>
  <si>
    <t>Đơn vị ban hành</t>
  </si>
  <si>
    <t>Tên, ký hiệu văn bản</t>
  </si>
  <si>
    <t>Nội dung trích yếu</t>
  </si>
  <si>
    <t>STT</t>
  </si>
  <si>
    <t>Tổng kinh phí</t>
  </si>
  <si>
    <t>Địa bàn thực hiện</t>
  </si>
  <si>
    <t>Quy mô và kết quả thực hiện</t>
  </si>
  <si>
    <t>Tổng cộng</t>
  </si>
  <si>
    <t>IV</t>
  </si>
  <si>
    <t>Biểu 02:</t>
  </si>
  <si>
    <t>ĐVT: Triệu đồng</t>
  </si>
  <si>
    <t>Nôỉ dung</t>
  </si>
  <si>
    <t>Năm 2019</t>
  </si>
  <si>
    <t>Năm 2020</t>
  </si>
  <si>
    <t>Năm 2021</t>
  </si>
  <si>
    <t>Năm 2022</t>
  </si>
  <si>
    <t>Chính sách 1: Hỗ trợ phát triển hợp tác, liên kết trong sản xuất và tiêu thụ sản phẩm nông nghiệp</t>
  </si>
  <si>
    <t>Nguồn kinh phí hỗ trợ</t>
  </si>
  <si>
    <t>UBND huyện</t>
  </si>
  <si>
    <t>Huyện ủy</t>
  </si>
  <si>
    <t xml:space="preserve">Nghị quyết số 07-NQ/HU ngày 10/12/2021  </t>
  </si>
  <si>
    <t>Về phát triển sản xuất nông, lâm nghiệp gắn với xây dựng nông thôn mới huyện Tuần Giáo giai đoạn 2021-2025</t>
  </si>
  <si>
    <t>Nghị quyết số 07/NQ-HĐND ngày 09/12/2019</t>
  </si>
  <si>
    <t>Về phát triển kinh tế - xã hội đảm bảo quốc phòng - an ninh năm 2020</t>
  </si>
  <si>
    <t>Hội đồng nhân dân</t>
  </si>
  <si>
    <t>Biểu 01:</t>
  </si>
  <si>
    <t>Biểu 03:</t>
  </si>
  <si>
    <t>Nghị quyết số 16/2018/NQ-HĐND ngày 09/12/2018</t>
  </si>
  <si>
    <t>Về mục tiêu nhiệm vụ trọng tâm phát triển kinh tế - xã hội đảm bảo quốc phòng - an ninh năm 2019</t>
  </si>
  <si>
    <t>Nghị quyết số 31/NQ-HĐND ngày 18/12/2020</t>
  </si>
  <si>
    <t>Về mục tiêu, nhiệm vụ trọng tâm phát triển kinh tế - xã hội, quốc phòng-an ninh năm 2021</t>
  </si>
  <si>
    <t xml:space="preserve">Nghị quyết số 04/NQ-HĐND ngày 30/3/2021 </t>
  </si>
  <si>
    <t xml:space="preserve">Về việc điều chỉnh, sửa đổi một số chỉ tiêu Nghị quyết số 31/NQ-HĐND ngày 18/12/2020 </t>
  </si>
  <si>
    <t>Nghị quyết số 03-NQ/HU ngày 11/12/2020</t>
  </si>
  <si>
    <t>Về  mục tiêu, nhiệm vụ phát triển kinh tế - xã hội, đảm bảo quốc phòng, an ninh và xây dựng hệ thống chính trị năm 2021</t>
  </si>
  <si>
    <t xml:space="preserve">Quyết định số 2588/QĐ-UBND ngày 18/12/2020 </t>
  </si>
  <si>
    <t>Về việc giao chỉ tiêu kế hoạch phát triển kinh tế - xã hội đảm bảo quốc phòng – an ninh năm 2021</t>
  </si>
  <si>
    <t>Quyết định số 737/QĐ-UBND ngày 12/4/2021</t>
  </si>
  <si>
    <t>Về việc điều chỉnh, sửa đổi một số chỉ tiêu kế hoạch phát triển kinh tế - xã hội, đảm bảo quốc phòng - an ninh năm 2021</t>
  </si>
  <si>
    <t xml:space="preserve">Quyết định số 1987/QĐ-UBND ngày 31/12/2019 </t>
  </si>
  <si>
    <t>Về việc giao chỉ tiêu kế hoạch phát triển kinh tế - xã hội đảm bảo quốc phòng - an ninh năm 2020</t>
  </si>
  <si>
    <t xml:space="preserve">Kế hoạch số 04/KH-UBND ngày 06/01/2020 </t>
  </si>
  <si>
    <t>Về việc thực hiện chính sách hỗ trợ xây dựng mô hình áp dụng giống mới, tiến bộ khoa học kỹ thuật, công nghệ mới trong sản xuất lúa năm 2020 trên địa bàn huyện Tuần Giáo</t>
  </si>
  <si>
    <t xml:space="preserve">Quyết định số 1426/QĐ-UBND ngày 21/12/2018 </t>
  </si>
  <si>
    <t xml:space="preserve">Kế hoạch số 555/KH-UBND ngày 16/04/2019 </t>
  </si>
  <si>
    <t>Thực hiện các Dự án liên kết trong sản xuất và tiêu thụ sản phẩm nông nghiệp thực hiện Chính sách hỗ trợ phát triển sản xuất nông nghiệp thực hiện cơ cấu lại ngành nông nghiệp</t>
  </si>
  <si>
    <t>Kế hoạch số 52/KH-UBND ngày 13/03/2020</t>
  </si>
  <si>
    <t>Về kế hoạch thực hiện các Dự án liên kết trong sản xuất và tiêu thụ sản phẩm nông nghiệp thực hiện chính sách hỗ trợ PTSX nông, lâm nghiệp thực hiện cơ cấu lại ngành nông nghiệp</t>
  </si>
  <si>
    <t>Kế hoạch số 105/KH-UBND ngày 27/4/2022</t>
  </si>
  <si>
    <t>về Cơ cấu lại ngành nông nghiệp huyện Tuần Giáo giai đoạn 2021-2025 định hướng đến năm 2030</t>
  </si>
  <si>
    <t xml:space="preserve">Kế hoạch số 107/KH-UBND ngày 28/4/2022 </t>
  </si>
  <si>
    <t xml:space="preserve">Kế hoạch số 109/KH-UBND ngày 06/5/2022 </t>
  </si>
  <si>
    <t xml:space="preserve">Kế hoạch số 113/KH-UBND ngày 10/5/2022 </t>
  </si>
  <si>
    <t>về việc thực hiện các Dự án liên kết trong sản xuất và tiêu thụ sản phẩm nông nghiệp thực hiện chính sách hỗ trợ PTSX  nông  lâm nghiệp thực hiện cơ cấu lại ngành nông nghiệp năm 2022</t>
  </si>
  <si>
    <t>Về triển khai thực hiện “Đề án Phát triển bền vững chăn nuôi gia súc ăn cỏ (trâu, bò, dê) theo chuỗi giá trị gắn với thị trường tiêu thụ sản phẩm trên địa bàn tỉnh Điện Biên giai đoạn 2021 - 2025, định hướng đến năm 2030</t>
  </si>
  <si>
    <t>Về triển khai thực hiện “Đề án Phát triển cây ăn quả lợi thế, đặc sản theo hướng sản xuất hàng hóa tập trung, bền vững trên địabàn tỉnh Điên Biên giai đoạn 2021-2025, định hướng đến năm 2030</t>
  </si>
  <si>
    <t>Về thực hiện lược phát triển chăn nuôi, thủy sản đến năm 2030, tầm nhìn đến năm 2045</t>
  </si>
  <si>
    <t>Về thực hiện Chiến lược phát triển nông nghiệp và nông thôn bền vững huyện Tuần Giáo giai đoạn 2021 - 2030, tầm nhìn đến năm 2050</t>
  </si>
  <si>
    <t xml:space="preserve">Quyết định số 4648/QĐ-UBND ngày 20/12/2021 </t>
  </si>
  <si>
    <t>Về việc giao chỉ tiêu kế hoạch phát triển kinh tế - xã hội đảm bảo quốc phòng – an ninh năm 2022</t>
  </si>
  <si>
    <t xml:space="preserve">Kế hoạch số 112/KH-UBND ngày 10/5/2022 </t>
  </si>
  <si>
    <t>Kế hoạch số 1711/KH-UBND ngày 28/11/2018</t>
  </si>
  <si>
    <t>Kế hoạch số 1895/KH-UBND ngày 21/11/2019</t>
  </si>
  <si>
    <t>Kế hoạch số 81/KH-UBND ngày 20/5/2020</t>
  </si>
  <si>
    <t>Kế hoạch số 134/KH-UBND ngày 24/9/2020</t>
  </si>
  <si>
    <t>Kế hoạch số 135/KH-UBND ngày 24/9/2020</t>
  </si>
  <si>
    <t>Về Tiêm phòng vắc xin vụ Xuân hè trên địa bàn huyện Tuần Giáo năm 2020</t>
  </si>
  <si>
    <t>Về việc Triển khai tháng tổng vệ sinh, khử trùng, tiêu độc môi trường năm 2020 trên địa bàn huyện Tuần Giáo</t>
  </si>
  <si>
    <t>Về tiêm phòng vắc xin định kỳ vụ Thu đông huyện Tuần Giáo năm 2020</t>
  </si>
  <si>
    <t>Kế hoạch số 72/KH-UBND ngày 31/3/2021</t>
  </si>
  <si>
    <t>về Phòng chống dịch bệnh gia súc, gia cầm, thủy sản trên địa bàn huyện Tuần Giáo năm 2021</t>
  </si>
  <si>
    <t xml:space="preserve">UBND huyện </t>
  </si>
  <si>
    <t>Kế hoạch số 126/KH-UBND ngày 14/6/2021</t>
  </si>
  <si>
    <t>Quyết định số 1626/QĐ-UBND ngày 20/7/2021</t>
  </si>
  <si>
    <t>Kế hoạch 62/KH-UBND ngày 16/3/2022</t>
  </si>
  <si>
    <t>về Phòng chống dịch bệnh gia súc, gia cầm, thủy sản trên địa bàn huyện Tuần Giáo năm 2022</t>
  </si>
  <si>
    <t>Quyết định số 1025/QĐ-UBND ngày 25/5/2022</t>
  </si>
  <si>
    <t>về phê duyệt dự toán kinh phí tiêm phòng vắc xin định kỳ vụ Xuân hè, vụ Thu đông và tiêu hủy vỏ lọ vắc xin, vỏ lọ hóa chất năm 2022</t>
  </si>
  <si>
    <t>Kế hoạch 247/KH-UBND ngày 11/11/2022</t>
  </si>
  <si>
    <t>Về phòng chống dịch bệnh gia súc, gia cầm, thủy sản năm 2023 và những năm tiếp theo trên địa bàn huyện Tuần Giáo</t>
  </si>
  <si>
    <t>Năm thực hiện</t>
  </si>
  <si>
    <t>Chính sách 1: Hỗ trợ phát triển hợp tác, liên kết trong sản xuất và tiêu thụ sản phâm nông nghiệp</t>
  </si>
  <si>
    <t>Dự án hợp tác liên kết sản xuất và tiêu thụ sản phẩm quả Xoài Đài Loan</t>
  </si>
  <si>
    <t>Dự án hợp tác liên kết sản xuất và tiêu thụ sản phẩm quả Chanh leo tim</t>
  </si>
  <si>
    <t>Xã Rạng Đông huyện Tuần Giáo</t>
  </si>
  <si>
    <t xml:space="preserve">Quyết định số 858/QĐ-UBND ngày 12/7/2019 </t>
  </si>
  <si>
    <t xml:space="preserve">Về phê duyệt Dự án hợp tác liên kết và tiêu thụ sản phẩm quả Chanh leo tím tại xã Mường Mùn. </t>
  </si>
  <si>
    <t>Quyết định số 456/QĐ-UBND ngày 28/5/2019</t>
  </si>
  <si>
    <t xml:space="preserve">Về phê duyệt Dự án hợp tác liên kết và tiêu thụ sản phẩm quả Chanh leo tím tại xã Rạng Đông. </t>
  </si>
  <si>
    <t>Quyết định số 457/QĐ-UBND ngày 28/5/2020</t>
  </si>
  <si>
    <t xml:space="preserve">Về phê duyệt Dự án hợp tác liên kết và tiêu thụ sản phẩm quả Xoài Đài Loan tại xã Rạng Đông. </t>
  </si>
  <si>
    <t>6,4 ha, 11 hộ tham gia, hiện tại cây sinh trưởng và phát triển tốt</t>
  </si>
  <si>
    <t>21,3 ha, 49 hộ tham gia</t>
  </si>
  <si>
    <t>Dự án hợp tác liên kết sản xuất và tiêu thụ sản phẩm quả Xoài Đài Loan, Nhãn chín muộn</t>
  </si>
  <si>
    <t>Dự án hợp tác liên kết sản xuất và tiêu thụ sản phẩm quả Xoài GL4</t>
  </si>
  <si>
    <t xml:space="preserve">Xoài Đài Loan: 21,47 ha, 52 hộ tham gia ; Nhãn chín muộn: 11,14 ha, 37 hộ tham gia; Hiện tại cây sinh trưởng và phát triển bình thường   </t>
  </si>
  <si>
    <t xml:space="preserve">45,4 ha, 70 hộ tham gia; Hiện tại cây sinh trưởng và phát triển bình thường   </t>
  </si>
  <si>
    <t>Xã Rạng Đông, Pú Nhung, Mường Mùn huyện Tuần Giáo</t>
  </si>
  <si>
    <t>Xã Rạng Đông, Pú Nhung huyện Tuần Giáo</t>
  </si>
  <si>
    <t>Xã Rạng Đông, Mường Mùn huyện Tuần Giáo</t>
  </si>
  <si>
    <t xml:space="preserve">31,5 ha, 106 hộ tham gia; Hiện tại cây sinh trưởng và phát triển bình thường   </t>
  </si>
  <si>
    <t>Dự án hợp tác liên kết sản xuất và tiêu thụ sản phẩm quả Mít siêu sớm TL1</t>
  </si>
  <si>
    <t xml:space="preserve"> -</t>
  </si>
  <si>
    <t>Chính sách 2: Hỗ trợ thú y</t>
  </si>
  <si>
    <t>Chính sách 3: Hỗ trợ sản xuất, phát triển Lâm nghiệp</t>
  </si>
  <si>
    <t>Chính sách 2:  Hỗ trợ thú y</t>
  </si>
  <si>
    <t>Dự án hợp tác liên kết sản xuất và tiêu thụ sản phẩm quả Mắc ca</t>
  </si>
  <si>
    <t>Nguồn vốn sự nghiệp Nông nghiệp năm 2019 - 2022. Thực hiện vốn hỗ trợ theo Quyết định số 45/2018/QĐ-UBND ngày 24/12/2018 của UBND tỉnh Điện Biên). Từ nguồn kinh phí bổ sung vốn hỗ trợ sản xuất nông
nghiệp năm2022.</t>
  </si>
  <si>
    <t>Quyết định số 1748/QĐ-UBND ngày 18/8/2022</t>
  </si>
  <si>
    <t>Về phê duyệt dự án hợp tác liên kết sản xuất và tiêu thụ sản phẩm quả Mắc ca xã Quài Nưa</t>
  </si>
  <si>
    <t>Quyết định số 1749/QĐ-UBND ngày 18/8/2022</t>
  </si>
  <si>
    <t>Về phê duyệt dự án hợp tác liên kết sản xuất và tiêu thụ sản phẩm quả Mắc ca xã Quài Cang</t>
  </si>
  <si>
    <t>Về phê duyệt dự án hợp tác liên kết sản xuất và tiêu thụ sản phẩm quả Mắc ca xã Tỏa Tình, Pú Nhung</t>
  </si>
  <si>
    <t>Quyết định số 1750/QĐ-UBND ngày 18/8/2022</t>
  </si>
  <si>
    <t>Xã Tỏa Tình, Pú Nhung, Quài Nưa, Quài Cang</t>
  </si>
  <si>
    <t>149,52 ha, 261 hộ tham gia; hiện tại cây sinh trưởng và phát triển tốt</t>
  </si>
  <si>
    <t>Về điều chỉnh, bổ sung Kế hoạch triển khai thực hiện nguồn kinh phí hỗ trợ chính sách bảo vệ và phát triển đất trồng lúa năm 2022</t>
  </si>
  <si>
    <t>Về  triển khai thực hiện “Đề án phát triển kinh tế lâm nghiệp bền vững trên địa bàn tỉnh Điện Biên giai đoạn 2021-2025, định hướng đến năm 2030</t>
  </si>
  <si>
    <t>,</t>
  </si>
  <si>
    <t>Quyết định số 4562/QĐ-UBND ngày 24/12/2021</t>
  </si>
  <si>
    <t>Về việc phân bổ kinh phí cho các xã huyện Tuần  Tuần Giáo để thực hiện công tác bảo vệ và phát triển rừng năm 2021</t>
  </si>
  <si>
    <t>Về việc giao dự toán thu, chi ngân sách địa phương năm 2020</t>
  </si>
  <si>
    <t>Quyết định số 1298/QĐ-UBND ngày 20/12/2019</t>
  </si>
  <si>
    <t>Về việc phân bổ chi tiết nguồn vốn Chương trình mục tiêu Quốc gia, Chương trình mục tiêu năm 2019 cho các xã huyện Tuần Giáo</t>
  </si>
  <si>
    <t>Quyết định số 101/QĐ-UBND ngày 26/02/2019</t>
  </si>
  <si>
    <t>Dự án hợp tác liên kết sản xuất và tiêu thụ sản phẩm quả Xoài Đài Loan, Chanh leo tím,  Nhãn chín muộn, Xoài GL4, Mít siêu sớm TL1, Mắc ca</t>
  </si>
  <si>
    <t>KẾT QUẢ THỰC HIỆN CÁC CHÍNH SÁCH HỖ TRỢ PHÁT TRIỂN SẢN XUẤT NÔNG LÂM NGHIỆP THỰC HIỆN CƠ CẤU LẠI NGÀNH NÔNG NGHIỆP TRÊN ĐỊA BÀN HUYỆN TUẦN GIÁO TỪ NĂM 2019-2022</t>
  </si>
  <si>
    <t>Dự án liên kết và tiêu thụ sản phẩm Lạc</t>
  </si>
  <si>
    <t>Xã Mường Thín, Quài Cang huyện Tuần Giáo</t>
  </si>
  <si>
    <t>16 ha, 100 hộ tham gia</t>
  </si>
  <si>
    <t xml:space="preserve">Ước kinh phí thực hiện </t>
  </si>
  <si>
    <t>Đo đạc bản đồ địa chính tỷ lệ 1/10.000, cấp giấy chứng nhận quyền sử dụng đất lâm nghiệp chưa có rừng cho Cộng đồng dân cư thuộc Công trình khoanh nuôi xúc tiến tái sinh rừng tự nhiên năm thứ nhất (năm 2019)</t>
  </si>
  <si>
    <t>Xã Phình Sáng, Tênh Phông, Pú Nhung, Mường Mùn, Mường Thín, Tỏa Tình, Quài Nưa, Quài Tở</t>
  </si>
  <si>
    <t xml:space="preserve">997,46 ha, 11 giấy </t>
  </si>
  <si>
    <t>KẾT QUẢ THỰC HIỆN KINH PHÍ QUA CÁC NĂM (2019-2022)</t>
  </si>
  <si>
    <t>Nguồn vốn sự nghiệp Nông nghiệp năm 2019. Thực hiện vốn hỗ trợ theo Quyết định số 45/2018/QĐ-UBND ngày 24/12/2018 của UBND tỉnh Điện Biên)</t>
  </si>
  <si>
    <t xml:space="preserve">UBND tỉnh </t>
  </si>
  <si>
    <t>Quyết định số 1169/QĐ-UBND ngày 10/12/2018</t>
  </si>
  <si>
    <t>Về việc giao dự toán thu, chi ngân sách địa phương năm 2019</t>
  </si>
  <si>
    <t>Về phòng chống dịch bệnh gia súc, gia cầm, thủy sản trên địa bàn huyện Tuần Giáo năm 2019</t>
  </si>
  <si>
    <t>Về phòng chống dịch bệnh động vật trên địa bàn huyện Tuần Giáo năm 2020</t>
  </si>
  <si>
    <t>Về việc giao chỉ tiêu Kế hoạch phát triển kinh tế - xã hội, đảm bảo quốc phòng - an ninh năm 2019</t>
  </si>
  <si>
    <t>Quyết định số 1338/QĐ-UBND ngày 09/12/2020</t>
  </si>
  <si>
    <t>Về việc giao dự toán thu, chi ngân sách địa phương năm 2021</t>
  </si>
  <si>
    <t>Về Tiêm vắc xin phòng bệnh Viêm da nổi cục cho gia súc trên địa bàn huyện Tuần Giáo</t>
  </si>
  <si>
    <t>Về việc Công bố Dịch bệnh Viêm da nổi cục trâu bò trên địa bàn huyện Tuần Giáo, tỉnh Điện Biên</t>
  </si>
  <si>
    <t>Quyết định số3199/QĐ-UBND ngày 09/12/2021</t>
  </si>
  <si>
    <t>Về việc giao dự toán thu, chi ngân sách địa phương năm 2022</t>
  </si>
  <si>
    <t>Chuyển 350 triệu sang hỗ trợ phát triển sản xuất lâm nghiệp: Đo đạc bản đồ địa chính tỷ lệ 1/10.000, cấp giấy chứng nhận quyền sử dụng đất lâm nghiệp chưa có rừng cho Cộng đồng dân cư thuộc Công trình khoanh nuôi xúc tiến tái sinh rừng tự nhiên năm thứ nhất (năm 2019)</t>
  </si>
  <si>
    <t>Thanh toán tiền công tác phí và phụ cấp trưởng bản, vật tư văn phòng phẩm, thẩm định giá</t>
  </si>
  <si>
    <t>19 xã thị trấn</t>
  </si>
  <si>
    <r>
      <t>202.578 liều. 9.163.000 m</t>
    </r>
    <r>
      <rPr>
        <sz val="10"/>
        <color indexed="8"/>
        <rFont val="Times New Roman"/>
        <family val="1"/>
      </rPr>
      <t>2</t>
    </r>
  </si>
  <si>
    <t>180.290 liều. 4.060.000 m2</t>
  </si>
  <si>
    <t>152.141 liều. 4.060.000 m2</t>
  </si>
  <si>
    <t>143.742 liều. 4.000.000 m2</t>
  </si>
  <si>
    <t>Tiền công tiêm phòng vắc xin nhiệt thám, tụ huyết trùng, lở mồm long móng..</t>
  </si>
  <si>
    <t>Hỗ trợ tiền vật tư, dụng cụ thực hiện tiêm, phun phòng</t>
  </si>
  <si>
    <t xml:space="preserve">Tập huấn trồng trọt, chăn nuôi, nâng cao năng lực cho thú y viên </t>
  </si>
  <si>
    <t>01 lớp 70 học viên</t>
  </si>
  <si>
    <t>Tổng kinh thực hiện</t>
  </si>
  <si>
    <t>Tổng thực hiện kinh phí của tỉnh</t>
  </si>
  <si>
    <t xml:space="preserve">Tổng thực hiện kinh phí của huyện </t>
  </si>
  <si>
    <t>Nguồn ngân sách huyện chi trả</t>
  </si>
  <si>
    <t>Kinh phí</t>
  </si>
  <si>
    <t>Tỉnh giao (triệu đồng)</t>
  </si>
  <si>
    <t>Kinh phí của huyện (triệu đồng)</t>
  </si>
  <si>
    <t>Thực hiện (triệu đồng)</t>
  </si>
  <si>
    <t xml:space="preserve">Quyết định số 2188/QĐ-UBND ngày 18/12/2020 </t>
  </si>
  <si>
    <t>Kế hoạch số 587/UBND-NN ngày 25/04/2022</t>
  </si>
  <si>
    <t xml:space="preserve">Kế hoạch số 643/UBND-NN ngày 05/5/2022 </t>
  </si>
  <si>
    <t xml:space="preserve">Kế hoạch 158/KH-UBND ngày 06/7/2022 </t>
  </si>
  <si>
    <t>(Kèm theo Báo cáo số         /BC-UBND ngày      tháng 02 năm 2023 của UBND huyện Tuần Giáo)</t>
  </si>
  <si>
    <t xml:space="preserve">Nghị quyết số 03-NQ/HU ngày 29/7/2016 </t>
  </si>
  <si>
    <t>Huyện ủy Tuần Giáo</t>
  </si>
  <si>
    <t xml:space="preserve">Quyết định số 1122/QĐ-UBND ngày 24/11/2016 </t>
  </si>
  <si>
    <t>Quyết định số 256/QĐ-UBND ngày 4/4/2017</t>
  </si>
  <si>
    <t>về việc thành lập Ban Chỉ đạo Đề án “Tái cơ cấu ngành nông nghiệp huyện Tuần Giáo theo hướng nâng cao giá trị gia tăng và phát triển bền vững, gắn với xây dựng nông thôn mới đến năm 2020”</t>
  </si>
  <si>
    <t xml:space="preserve">Quyết định số 298/QĐ-UBND ngày 17/4/2017 </t>
  </si>
  <si>
    <t>Quyết định số 20/QĐ-UBND ngày 10/01/2018</t>
  </si>
  <si>
    <t xml:space="preserve">Kế hoạch số 629/KH-UBND-NN ngày 08/5/2018 </t>
  </si>
  <si>
    <t xml:space="preserve">Kế hoạch số 698/KH-UBND ngày 22/5/2018 </t>
  </si>
  <si>
    <t>Kế hoạch 1610/KH-UBND ngày 12/11/2018</t>
  </si>
  <si>
    <t>Kế hoạch số 1611/KH-UBND ngày 12/11/2018</t>
  </si>
  <si>
    <t>UBND huyện Tuần Giáo</t>
  </si>
  <si>
    <t>Năm 2016</t>
  </si>
  <si>
    <t>Năm 2017</t>
  </si>
  <si>
    <t>Năm 2018</t>
  </si>
  <si>
    <t>V</t>
  </si>
  <si>
    <t>VI</t>
  </si>
  <si>
    <t>VII</t>
  </si>
  <si>
    <t>Về Chương trình hành động của Ban chấp hành Đảng bộ huyện Tuần Giáo về phát triển sản xuất Nông lâm nghiệp đến năm 2020, định hướng đến năm 2025 trên địa bàn huyện Tuần Giáo</t>
  </si>
  <si>
    <t>Về việc ban hành Đề án “Tái cơ cấu ngành nông nghiệp huyện Tuần Giáo theo hướng nâng cao giá trị gia tăng và phát triển bền vững, gắn với xây dựng nông thôn mới đến năm 2020”</t>
  </si>
  <si>
    <t>Về kế hoạch Phát triển sản xuất nông lâm nghiệp giai đoạn 2016 - 2020, định hướng đến năm 2025</t>
  </si>
  <si>
    <t>Về việc giao chỉ tiêu kế hoạch phát triển kinh tế - xã hội, đảm bảo QPAN năm 2018 huyện Tuần Giáo</t>
  </si>
  <si>
    <t>Về thực hiện hỗ trợ bảo vệ rừng, khoanh nuôi tái sinh không trồng bổ sung năm 2018 trên địa bàn huyện Tuần Giáo</t>
  </si>
  <si>
    <t>Về kế hoạch thực hiện Chương trình MTQG giảm nghèo bền vững năm 2018 và giai đoạn 2018 - 2020 trên địa bàn huyện Tuần Giáo</t>
  </si>
  <si>
    <t>Về thực hiện Chương trình MTQG xây dựng nông thôn mới huyện Tuần Giáo đến năm 2020</t>
  </si>
  <si>
    <t>Về Kế hoạch cơ cấu lại ngành nông nghiệp huyện Tuần Giáo đến năm 2020</t>
  </si>
  <si>
    <t>Nội dung hỗ trợ</t>
  </si>
  <si>
    <t>(Kèm theo Báo cáo số  76/BC-UBND ngày 13 tháng 02 năm 2023 của UBND huyện Tuần Giáo)</t>
  </si>
  <si>
    <t>(Kèm theo Báo cáo số: 76/BC-UBND ngày 13 tháng 02 năm 2023 của UBND huyện Tuần Giáo)</t>
  </si>
  <si>
    <t>VIII</t>
  </si>
  <si>
    <t>Năm 2023</t>
  </si>
  <si>
    <t xml:space="preserve">HĐND </t>
  </si>
  <si>
    <t>Nghị quyết số 73/ NQ-HĐND ngày 16/12/2022</t>
  </si>
  <si>
    <t>Về dự toán và phân bổ ngân sách địa phương năm 2023</t>
  </si>
  <si>
    <t>Quyết định số 2128/QĐ-UBND ngày 20/12/2022</t>
  </si>
  <si>
    <t>Về việc giao dự toán thu, chi ngân sách địa phương năm 2023</t>
  </si>
  <si>
    <t>Quyết định số 2129/QĐ-UBND ngày 20/12/2022</t>
  </si>
  <si>
    <t>Về việc điều chỉnh, sửa đổi một số chỉ tiêu kế hoạch phát triển kinh tế - xã hội, đảm bảo quốc phòng - an ninh năm 2023</t>
  </si>
  <si>
    <t xml:space="preserve">THỐNG KÊ CÁC VĂN BẢN CHỈ ĐẠO, ĐIỀU HÀNII THỰC HIỆN CHÍNH SÁCH HỖ TRỢ PHÁT TRIỂN SẢN XUÁT NÔNG LÂM NGHIỆP THỰC HIỆN CƠ CẤU LẠI NGÀNH NÔNG NGHIỆP TRÊN ĐỊA BÀN HUYỆN TUẦN GIÁO TỪ NĂM 2019-2023 </t>
  </si>
  <si>
    <t xml:space="preserve">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</si>
</sst>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000_);_(* \(#,##0.000\);_(* &quot;-&quot;??_);_(@_)"/>
    <numFmt numFmtId="182" formatCode="_(* #,##0.0_);_(* \(#,##0.0\);_(* &quot;-&quot;??_);_(@_)"/>
    <numFmt numFmtId="183" formatCode="_(* #,##0_);_(* \(#,##0\);_(* &quot;-&quot;??_);_(@_)"/>
    <numFmt numFmtId="184" formatCode="#,##0.0"/>
    <numFmt numFmtId="185" formatCode="_-* #,##0.0_-;\-* #,##0.0_-;_-* &quot;-&quot;?_-;_-@_-"/>
    <numFmt numFmtId="186" formatCode="_-* #,##0.0_-;\-* #,##0.0_-;_-* &quot;-&quot;??_-;_-@_-"/>
    <numFmt numFmtId="187" formatCode="_(* #,##0.0_);_(* \(#,##0.0\);_(* &quot;-&quot;?_);_(@_)"/>
    <numFmt numFmtId="188" formatCode="_-* #,##0_-;\-* #,##0_-;_-* &quot;-&quot;??_-;_-@_-"/>
    <numFmt numFmtId="189" formatCode="0.000"/>
    <numFmt numFmtId="190" formatCode="_(* #,##0_);_(* \(#,##0\);_(* &quot;-&quot;?_);_(@_)"/>
    <numFmt numFmtId="191" formatCode="0.000000"/>
    <numFmt numFmtId="192" formatCode="0.00000"/>
    <numFmt numFmtId="193" formatCode="0.0000"/>
    <numFmt numFmtId="194" formatCode="_(* #,##0.0000_);_(* \(#,##0.0000\);_(* &quot;-&quot;??_);_(@_)"/>
    <numFmt numFmtId="195" formatCode="_-* #,##0.0\ _₫_-;\-* #,##0.0\ _₫_-;_-* &quot;-&quot;?\ _₫_-;_-@_-"/>
    <numFmt numFmtId="196" formatCode="_-* #,##0.000_-;\-* #,##0.000_-;_-* &quot;-&quot;??_-;_-@_-"/>
    <numFmt numFmtId="197" formatCode="_(* #,##0.00_);_(* \(#,##0.00\);_(* &quot;-&quot;?_);_(@_)"/>
    <numFmt numFmtId="198" formatCode="_-* #,##0.0\ _₫_-;\-* #,##0.0\ _₫_-;_-* &quot;-&quot;??\ _₫_-;_-@_-"/>
    <numFmt numFmtId="199" formatCode="_-* #,##0\ _₫_-;\-* #,##0\ _₫_-;_-* &quot;-&quot;??\ _₫_-;_-@_-"/>
    <numFmt numFmtId="200" formatCode="&quot;Yes&quot;;&quot;Yes&quot;;&quot;No&quot;"/>
    <numFmt numFmtId="201" formatCode="&quot;True&quot;;&quot;True&quot;;&quot;False&quot;"/>
    <numFmt numFmtId="202" formatCode="&quot;On&quot;;&quot;On&quot;;&quot;Off&quot;"/>
    <numFmt numFmtId="203" formatCode="[$€-2]\ #,##0.00_);[Red]\([$€-2]\ #,##0.00\)"/>
    <numFmt numFmtId="204" formatCode="#,##0.0000;[Red]#,##0.0000"/>
    <numFmt numFmtId="205" formatCode="#,##0.00;[Red]#,##0.00"/>
    <numFmt numFmtId="206" formatCode="#,##0.00000;[Red]#,##0.00000"/>
    <numFmt numFmtId="207" formatCode="#,##0.0;[Red]#,##0.0"/>
    <numFmt numFmtId="208" formatCode="#,##0.000;[Red]#,##0.000"/>
  </numFmts>
  <fonts count="60">
    <font>
      <sz val="12"/>
      <name val="Times New Roman"/>
      <family val="0"/>
    </font>
    <font>
      <sz val="8"/>
      <name val="Times New Roman"/>
      <family val="1"/>
    </font>
    <font>
      <b/>
      <sz val="13"/>
      <name val="Times New Roman"/>
      <family val="1"/>
    </font>
    <font>
      <b/>
      <sz val="11"/>
      <name val="Times New Roman"/>
      <family val="1"/>
    </font>
    <font>
      <i/>
      <sz val="13"/>
      <name val="Times New Roman"/>
      <family val="1"/>
    </font>
    <font>
      <sz val="14"/>
      <name val="Times New Roman"/>
      <family val="1"/>
    </font>
    <font>
      <b/>
      <sz val="14"/>
      <name val="Times New Roman"/>
      <family val="1"/>
    </font>
    <font>
      <i/>
      <sz val="14"/>
      <name val="Times New Roman"/>
      <family val="1"/>
    </font>
    <font>
      <b/>
      <sz val="12"/>
      <name val="Times New Roman"/>
      <family val="1"/>
    </font>
    <font>
      <sz val="13"/>
      <name val="Times New Roman"/>
      <family val="1"/>
    </font>
    <font>
      <b/>
      <sz val="14"/>
      <color indexed="8"/>
      <name val="Times New Roman"/>
      <family val="1"/>
    </font>
    <font>
      <sz val="14"/>
      <color indexed="8"/>
      <name val="Arial Unicode MS"/>
      <family val="2"/>
    </font>
    <font>
      <b/>
      <sz val="12"/>
      <color indexed="8"/>
      <name val="Times New Roman"/>
      <family val="1"/>
    </font>
    <font>
      <b/>
      <sz val="13"/>
      <color indexed="8"/>
      <name val="Times New Roman"/>
      <family val="1"/>
    </font>
    <font>
      <sz val="12"/>
      <color indexed="8"/>
      <name val="Times New Roman"/>
      <family val="1"/>
    </font>
    <font>
      <b/>
      <sz val="12"/>
      <color indexed="8"/>
      <name val="Arial Unicode MS"/>
      <family val="2"/>
    </font>
    <font>
      <sz val="11"/>
      <color indexed="8"/>
      <name val="Times New Roman"/>
      <family val="1"/>
    </font>
    <font>
      <sz val="10"/>
      <color indexed="8"/>
      <name val="Times New Roman"/>
      <family val="1"/>
    </font>
    <font>
      <sz val="14"/>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2"/>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2"/>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12"/>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000000"/>
      <name val="Times New Roman"/>
      <family val="1"/>
    </font>
    <font>
      <b/>
      <sz val="12"/>
      <color theme="1"/>
      <name val="Times New Roman"/>
      <family val="1"/>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bottom/>
    </border>
    <border>
      <left style="thin"/>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27" borderId="2" applyNumberFormat="0" applyAlignment="0" applyProtection="0"/>
    <xf numFmtId="0" fontId="0" fillId="0" borderId="0">
      <alignment/>
      <protection/>
    </xf>
    <xf numFmtId="17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4">
    <xf numFmtId="0" fontId="0" fillId="0" borderId="0" xfId="0" applyAlignment="1">
      <alignment/>
    </xf>
    <xf numFmtId="0" fontId="10" fillId="32" borderId="10" xfId="0" applyFont="1" applyFill="1" applyBorder="1" applyAlignment="1">
      <alignment horizontal="center" vertical="center" wrapText="1"/>
    </xf>
    <xf numFmtId="0" fontId="10" fillId="0" borderId="10"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xf>
    <xf numFmtId="0" fontId="6" fillId="0" borderId="0" xfId="0" applyFont="1" applyFill="1" applyAlignment="1">
      <alignment/>
    </xf>
    <xf numFmtId="0" fontId="6" fillId="0" borderId="0" xfId="0" applyFont="1" applyAlignment="1">
      <alignment horizontal="center"/>
    </xf>
    <xf numFmtId="0" fontId="5" fillId="0" borderId="0" xfId="0" applyFont="1" applyAlignment="1">
      <alignment vertical="center"/>
    </xf>
    <xf numFmtId="0" fontId="5" fillId="0" borderId="0" xfId="0" applyFont="1" applyFill="1" applyAlignment="1">
      <alignment/>
    </xf>
    <xf numFmtId="186" fontId="5" fillId="0" borderId="0" xfId="41" applyNumberFormat="1" applyFont="1" applyFill="1" applyAlignment="1">
      <alignment/>
    </xf>
    <xf numFmtId="188" fontId="5" fillId="0" borderId="0" xfId="41" applyNumberFormat="1" applyFont="1" applyFill="1" applyAlignment="1">
      <alignment/>
    </xf>
    <xf numFmtId="0" fontId="5" fillId="0" borderId="0" xfId="0" applyFont="1" applyFill="1" applyAlignment="1">
      <alignment vertical="center"/>
    </xf>
    <xf numFmtId="188" fontId="5" fillId="0" borderId="0" xfId="41" applyNumberFormat="1" applyFont="1" applyFill="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12" fillId="32" borderId="11" xfId="0"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xf>
    <xf numFmtId="0" fontId="13" fillId="32" borderId="10" xfId="0" applyFont="1" applyFill="1" applyBorder="1" applyAlignment="1">
      <alignment horizontal="center" vertical="center" wrapText="1"/>
    </xf>
    <xf numFmtId="0" fontId="0" fillId="0" borderId="0" xfId="0" applyFont="1" applyAlignment="1">
      <alignment vertical="center"/>
    </xf>
    <xf numFmtId="0" fontId="5" fillId="0" borderId="0" xfId="0" applyFont="1" applyFill="1" applyAlignment="1">
      <alignment horizontal="center"/>
    </xf>
    <xf numFmtId="0" fontId="5" fillId="0" borderId="0" xfId="0" applyFont="1" applyAlignment="1">
      <alignment horizontal="center"/>
    </xf>
    <xf numFmtId="0" fontId="12" fillId="32" borderId="10" xfId="0" applyFont="1" applyFill="1" applyBorder="1" applyAlignment="1">
      <alignment horizontal="left" vertical="center" wrapText="1" indent="1"/>
    </xf>
    <xf numFmtId="0" fontId="12" fillId="32" borderId="10" xfId="0" applyFont="1" applyFill="1" applyBorder="1" applyAlignment="1">
      <alignment vertical="top" wrapText="1"/>
    </xf>
    <xf numFmtId="0" fontId="0" fillId="0" borderId="0" xfId="0" applyFont="1" applyFill="1" applyAlignment="1">
      <alignment/>
    </xf>
    <xf numFmtId="188" fontId="0" fillId="0" borderId="0" xfId="41" applyNumberFormat="1" applyFont="1" applyFill="1" applyAlignment="1">
      <alignment/>
    </xf>
    <xf numFmtId="0" fontId="14"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6" fillId="0" borderId="0" xfId="0" applyFont="1" applyFill="1" applyAlignment="1">
      <alignment/>
    </xf>
    <xf numFmtId="0" fontId="14" fillId="32" borderId="10" xfId="0" applyFont="1" applyFill="1" applyBorder="1" applyAlignment="1">
      <alignment vertical="top" wrapText="1"/>
    </xf>
    <xf numFmtId="0" fontId="14" fillId="32" borderId="10" xfId="0" applyFont="1" applyFill="1" applyBorder="1" applyAlignment="1">
      <alignment horizontal="center" vertical="top" wrapText="1"/>
    </xf>
    <xf numFmtId="0" fontId="14" fillId="32" borderId="10" xfId="0" applyFont="1" applyFill="1" applyBorder="1" applyAlignment="1">
      <alignment vertical="center" wrapText="1"/>
    </xf>
    <xf numFmtId="180" fontId="0" fillId="0" borderId="0" xfId="0" applyNumberFormat="1" applyFont="1" applyFill="1" applyAlignment="1">
      <alignment/>
    </xf>
    <xf numFmtId="0" fontId="57" fillId="0" borderId="10" xfId="0" applyFont="1" applyBorder="1" applyAlignment="1">
      <alignment vertical="center" wrapText="1"/>
    </xf>
    <xf numFmtId="182" fontId="14" fillId="32" borderId="10" xfId="41" applyNumberFormat="1" applyFont="1" applyFill="1" applyBorder="1" applyAlignment="1">
      <alignment vertical="center" wrapText="1"/>
    </xf>
    <xf numFmtId="182" fontId="14" fillId="32" borderId="10" xfId="0" applyNumberFormat="1" applyFont="1" applyFill="1" applyBorder="1" applyAlignment="1">
      <alignment vertical="center" wrapText="1"/>
    </xf>
    <xf numFmtId="0" fontId="12" fillId="32" borderId="10" xfId="0" applyFont="1" applyFill="1" applyBorder="1" applyAlignment="1">
      <alignment vertical="center" wrapText="1"/>
    </xf>
    <xf numFmtId="0" fontId="15" fillId="32" borderId="10" xfId="0" applyFont="1" applyFill="1" applyBorder="1" applyAlignment="1">
      <alignment vertical="center" wrapText="1"/>
    </xf>
    <xf numFmtId="0" fontId="8" fillId="0" borderId="0" xfId="0" applyFont="1" applyAlignment="1">
      <alignment vertical="center"/>
    </xf>
    <xf numFmtId="0" fontId="57" fillId="0" borderId="0" xfId="0" applyFont="1" applyAlignment="1">
      <alignment vertical="center" wrapText="1"/>
    </xf>
    <xf numFmtId="0" fontId="12" fillId="32" borderId="10" xfId="0" applyFont="1" applyFill="1" applyBorder="1" applyAlignment="1">
      <alignment horizontal="left" vertical="center" wrapText="1"/>
    </xf>
    <xf numFmtId="0" fontId="0" fillId="0" borderId="0" xfId="0" applyFont="1" applyFill="1" applyAlignment="1">
      <alignment horizontal="center" vertical="center"/>
    </xf>
    <xf numFmtId="188" fontId="0" fillId="0" borderId="0" xfId="41" applyNumberFormat="1" applyFont="1" applyFill="1" applyAlignment="1">
      <alignment horizontal="center" vertical="center"/>
    </xf>
    <xf numFmtId="0" fontId="9" fillId="0" borderId="0" xfId="0" applyFont="1" applyFill="1" applyAlignment="1">
      <alignment vertical="center"/>
    </xf>
    <xf numFmtId="188" fontId="9" fillId="0" borderId="0" xfId="41" applyNumberFormat="1" applyFont="1" applyFill="1" applyAlignment="1">
      <alignment vertical="center"/>
    </xf>
    <xf numFmtId="186" fontId="0" fillId="0" borderId="0" xfId="41" applyNumberFormat="1" applyFont="1" applyFill="1" applyAlignment="1">
      <alignment/>
    </xf>
    <xf numFmtId="0" fontId="0" fillId="0" borderId="10" xfId="0" applyFont="1" applyBorder="1" applyAlignment="1">
      <alignment vertical="center" wrapText="1"/>
    </xf>
    <xf numFmtId="187" fontId="0" fillId="0" borderId="0" xfId="0" applyNumberFormat="1" applyFont="1" applyAlignment="1">
      <alignment vertical="center"/>
    </xf>
    <xf numFmtId="0" fontId="14"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0" fillId="32" borderId="10" xfId="0" applyFont="1" applyFill="1" applyBorder="1" applyAlignment="1">
      <alignment vertical="center" wrapText="1"/>
    </xf>
    <xf numFmtId="0" fontId="10" fillId="32" borderId="12" xfId="0" applyFont="1" applyFill="1" applyBorder="1" applyAlignment="1">
      <alignment horizontal="center" vertical="center" wrapText="1"/>
    </xf>
    <xf numFmtId="187" fontId="5" fillId="0" borderId="0" xfId="0" applyNumberFormat="1" applyFont="1" applyAlignment="1">
      <alignment vertical="center"/>
    </xf>
    <xf numFmtId="184" fontId="8" fillId="33" borderId="10" xfId="0" applyNumberFormat="1" applyFont="1" applyFill="1" applyBorder="1" applyAlignment="1">
      <alignment vertical="center" wrapText="1"/>
    </xf>
    <xf numFmtId="0" fontId="13" fillId="32" borderId="10" xfId="0" applyFont="1" applyFill="1" applyBorder="1" applyAlignment="1">
      <alignment horizontal="left" vertical="center" wrapText="1"/>
    </xf>
    <xf numFmtId="0" fontId="14" fillId="0" borderId="0" xfId="0" applyFont="1" applyAlignment="1">
      <alignment vertical="center" wrapText="1"/>
    </xf>
    <xf numFmtId="0" fontId="12" fillId="0" borderId="10" xfId="0" applyFont="1" applyBorder="1" applyAlignment="1">
      <alignment vertical="center" wrapText="1"/>
    </xf>
    <xf numFmtId="0" fontId="0" fillId="0" borderId="10" xfId="0" applyFont="1" applyFill="1" applyBorder="1" applyAlignment="1">
      <alignment horizontal="center" vertical="center"/>
    </xf>
    <xf numFmtId="186" fontId="12" fillId="32" borderId="10" xfId="41" applyNumberFormat="1" applyFont="1" applyFill="1" applyBorder="1" applyAlignment="1">
      <alignment horizontal="center" vertical="center" wrapText="1"/>
    </xf>
    <xf numFmtId="187" fontId="13" fillId="32" borderId="10" xfId="0" applyNumberFormat="1" applyFont="1" applyFill="1" applyBorder="1" applyAlignment="1">
      <alignment horizontal="center" vertical="center" wrapText="1"/>
    </xf>
    <xf numFmtId="0" fontId="0" fillId="0" borderId="10" xfId="0" applyFont="1" applyBorder="1" applyAlignment="1">
      <alignment/>
    </xf>
    <xf numFmtId="195" fontId="9" fillId="0" borderId="0" xfId="0" applyNumberFormat="1" applyFont="1" applyFill="1" applyAlignment="1">
      <alignment vertical="center"/>
    </xf>
    <xf numFmtId="186" fontId="12" fillId="32" borderId="10" xfId="0" applyNumberFormat="1" applyFont="1" applyFill="1" applyBorder="1" applyAlignment="1">
      <alignment horizontal="center" vertical="center" wrapText="1"/>
    </xf>
    <xf numFmtId="195" fontId="0" fillId="0" borderId="0" xfId="0" applyNumberFormat="1" applyFont="1" applyFill="1" applyAlignment="1">
      <alignment/>
    </xf>
    <xf numFmtId="180" fontId="14" fillId="32" borderId="10" xfId="0" applyNumberFormat="1" applyFont="1" applyFill="1" applyBorder="1" applyAlignment="1">
      <alignment horizontal="center" vertical="center" wrapText="1"/>
    </xf>
    <xf numFmtId="188" fontId="14" fillId="32" borderId="10" xfId="41" applyNumberFormat="1" applyFont="1" applyFill="1" applyBorder="1" applyAlignment="1">
      <alignment horizontal="center" vertical="center" wrapText="1"/>
    </xf>
    <xf numFmtId="0" fontId="14" fillId="32" borderId="10" xfId="0" applyFont="1" applyFill="1" applyBorder="1" applyAlignment="1">
      <alignment horizontal="left" vertical="center" wrapText="1"/>
    </xf>
    <xf numFmtId="186" fontId="14" fillId="32" borderId="10" xfId="41" applyNumberFormat="1" applyFont="1" applyFill="1" applyBorder="1" applyAlignment="1">
      <alignment horizontal="center" vertical="center" wrapText="1"/>
    </xf>
    <xf numFmtId="186" fontId="0" fillId="0" borderId="0" xfId="0" applyNumberFormat="1" applyFont="1" applyFill="1" applyAlignment="1">
      <alignment/>
    </xf>
    <xf numFmtId="0" fontId="14" fillId="0" borderId="10" xfId="0" applyFont="1" applyBorder="1" applyAlignment="1">
      <alignment horizontal="center" vertical="center"/>
    </xf>
    <xf numFmtId="186" fontId="12" fillId="32" borderId="10" xfId="41" applyNumberFormat="1" applyFont="1" applyFill="1" applyBorder="1" applyAlignment="1">
      <alignment vertical="center" wrapText="1"/>
    </xf>
    <xf numFmtId="0" fontId="12" fillId="0" borderId="10" xfId="0" applyFont="1" applyBorder="1" applyAlignment="1">
      <alignment horizontal="center" vertical="center"/>
    </xf>
    <xf numFmtId="0" fontId="12" fillId="0" borderId="0" xfId="0" applyFont="1" applyAlignment="1">
      <alignment vertical="center"/>
    </xf>
    <xf numFmtId="182" fontId="12"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0" fillId="0" borderId="10" xfId="0" applyFont="1" applyFill="1" applyBorder="1" applyAlignment="1">
      <alignment vertical="center"/>
    </xf>
    <xf numFmtId="0" fontId="14" fillId="0" borderId="10" xfId="0" applyFont="1" applyFill="1" applyBorder="1" applyAlignment="1">
      <alignment horizontal="left" vertical="center" wrapText="1"/>
    </xf>
    <xf numFmtId="0" fontId="0"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4" fillId="0" borderId="10" xfId="0" applyFont="1" applyBorder="1" applyAlignment="1">
      <alignment vertical="center" wrapText="1"/>
    </xf>
    <xf numFmtId="0" fontId="0" fillId="0" borderId="0" xfId="0" applyFont="1" applyAlignment="1">
      <alignment horizontal="center" vertical="center"/>
    </xf>
    <xf numFmtId="0" fontId="14" fillId="0" borderId="10" xfId="0" applyFont="1" applyBorder="1" applyAlignment="1">
      <alignment horizontal="center" vertical="center" wrapText="1"/>
    </xf>
    <xf numFmtId="0" fontId="8" fillId="0" borderId="0" xfId="0" applyFont="1" applyAlignment="1">
      <alignment horizontal="center"/>
    </xf>
    <xf numFmtId="0" fontId="0" fillId="0" borderId="10" xfId="0" applyFont="1" applyBorder="1" applyAlignment="1">
      <alignment horizontal="center" wrapText="1"/>
    </xf>
    <xf numFmtId="0" fontId="0" fillId="0" borderId="10" xfId="0" applyFont="1" applyBorder="1" applyAlignment="1">
      <alignment wrapText="1"/>
    </xf>
    <xf numFmtId="0" fontId="14" fillId="0" borderId="0" xfId="0" applyFont="1" applyAlignment="1">
      <alignment/>
    </xf>
    <xf numFmtId="0" fontId="0" fillId="0" borderId="10" xfId="0" applyFont="1" applyBorder="1" applyAlignment="1">
      <alignment horizontal="center" vertical="center"/>
    </xf>
    <xf numFmtId="0" fontId="14" fillId="32" borderId="12" xfId="0" applyFont="1" applyFill="1" applyBorder="1" applyAlignment="1">
      <alignment vertical="center" wrapText="1"/>
    </xf>
    <xf numFmtId="0" fontId="0" fillId="0" borderId="0" xfId="0" applyFont="1" applyAlignment="1">
      <alignment horizontal="center" vertical="center" wrapText="1"/>
    </xf>
    <xf numFmtId="0" fontId="12" fillId="32" borderId="12" xfId="0" applyFont="1" applyFill="1" applyBorder="1" applyAlignment="1">
      <alignment horizontal="center" vertical="center" wrapText="1"/>
    </xf>
    <xf numFmtId="0" fontId="12" fillId="32" borderId="10" xfId="0" applyFont="1" applyFill="1" applyBorder="1" applyAlignment="1">
      <alignment horizontal="center" vertical="top" wrapText="1"/>
    </xf>
    <xf numFmtId="0" fontId="12" fillId="0" borderId="10" xfId="0" applyFont="1" applyBorder="1" applyAlignment="1">
      <alignment/>
    </xf>
    <xf numFmtId="0" fontId="12" fillId="32" borderId="12" xfId="0" applyFont="1" applyFill="1" applyBorder="1" applyAlignment="1">
      <alignment vertical="top" wrapText="1"/>
    </xf>
    <xf numFmtId="0" fontId="8" fillId="0" borderId="0" xfId="0" applyFont="1" applyAlignment="1">
      <alignment/>
    </xf>
    <xf numFmtId="0" fontId="12" fillId="0" borderId="0" xfId="0" applyFont="1" applyAlignment="1">
      <alignment/>
    </xf>
    <xf numFmtId="187" fontId="9" fillId="0" borderId="0" xfId="0" applyNumberFormat="1" applyFont="1" applyFill="1" applyAlignment="1">
      <alignment vertical="center"/>
    </xf>
    <xf numFmtId="187" fontId="13" fillId="32" borderId="10" xfId="0" applyNumberFormat="1" applyFont="1" applyFill="1" applyBorder="1" applyAlignment="1">
      <alignment horizontal="left" vertical="center" wrapText="1"/>
    </xf>
    <xf numFmtId="187" fontId="0" fillId="0" borderId="0" xfId="0" applyNumberFormat="1" applyFont="1" applyFill="1" applyAlignment="1">
      <alignment/>
    </xf>
    <xf numFmtId="188" fontId="0" fillId="0" borderId="0" xfId="0" applyNumberFormat="1" applyFont="1" applyFill="1" applyAlignment="1">
      <alignment/>
    </xf>
    <xf numFmtId="0" fontId="12" fillId="33" borderId="10" xfId="0" applyFont="1" applyFill="1" applyBorder="1" applyAlignment="1">
      <alignment horizontal="center" vertical="center"/>
    </xf>
    <xf numFmtId="0" fontId="12" fillId="33" borderId="10" xfId="0" applyFont="1" applyFill="1" applyBorder="1" applyAlignment="1">
      <alignment vertical="center"/>
    </xf>
    <xf numFmtId="3" fontId="12" fillId="33" borderId="10" xfId="0" applyNumberFormat="1" applyFont="1" applyFill="1" applyBorder="1" applyAlignment="1">
      <alignment horizontal="center" vertical="center"/>
    </xf>
    <xf numFmtId="184" fontId="12" fillId="33" borderId="10" xfId="0" applyNumberFormat="1" applyFont="1" applyFill="1" applyBorder="1" applyAlignment="1">
      <alignment horizontal="center" vertical="center"/>
    </xf>
    <xf numFmtId="3" fontId="12" fillId="33" borderId="10" xfId="0" applyNumberFormat="1" applyFont="1" applyFill="1" applyBorder="1" applyAlignment="1">
      <alignment vertical="center" wrapText="1"/>
    </xf>
    <xf numFmtId="0" fontId="14" fillId="33" borderId="10" xfId="0" applyFont="1" applyFill="1" applyBorder="1" applyAlignment="1">
      <alignment vertical="center" wrapText="1"/>
    </xf>
    <xf numFmtId="187" fontId="0" fillId="33" borderId="0" xfId="0" applyNumberFormat="1" applyFont="1" applyFill="1" applyAlignment="1">
      <alignment vertical="center"/>
    </xf>
    <xf numFmtId="188" fontId="0" fillId="33" borderId="0" xfId="41" applyNumberFormat="1" applyFont="1" applyFill="1" applyAlignment="1">
      <alignment vertical="center"/>
    </xf>
    <xf numFmtId="0" fontId="0" fillId="33" borderId="0" xfId="0" applyFont="1" applyFill="1" applyAlignment="1">
      <alignment vertical="center"/>
    </xf>
    <xf numFmtId="0" fontId="12" fillId="33" borderId="10" xfId="0" applyFont="1" applyFill="1" applyBorder="1" applyAlignment="1">
      <alignment vertical="center" wrapText="1"/>
    </xf>
    <xf numFmtId="0" fontId="8" fillId="33" borderId="0" xfId="0" applyFont="1" applyFill="1" applyAlignment="1">
      <alignment vertical="center"/>
    </xf>
    <xf numFmtId="188" fontId="8" fillId="33" borderId="0" xfId="41" applyNumberFormat="1" applyFont="1" applyFill="1" applyAlignment="1">
      <alignment vertical="center"/>
    </xf>
    <xf numFmtId="0" fontId="14" fillId="33" borderId="11" xfId="0" applyFont="1" applyFill="1" applyBorder="1" applyAlignment="1">
      <alignment vertical="center" wrapText="1"/>
    </xf>
    <xf numFmtId="184" fontId="14" fillId="33" borderId="10"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wrapText="1"/>
    </xf>
    <xf numFmtId="184" fontId="14" fillId="33" borderId="10" xfId="0" applyNumberFormat="1" applyFont="1" applyFill="1" applyBorder="1" applyAlignment="1">
      <alignment horizontal="center" vertical="center"/>
    </xf>
    <xf numFmtId="3" fontId="14" fillId="33" borderId="10" xfId="0" applyNumberFormat="1" applyFont="1" applyFill="1" applyBorder="1" applyAlignment="1">
      <alignment vertical="center" wrapText="1"/>
    </xf>
    <xf numFmtId="3" fontId="14" fillId="33" borderId="10" xfId="0" applyNumberFormat="1" applyFont="1" applyFill="1" applyBorder="1" applyAlignment="1">
      <alignment horizontal="center" vertical="center"/>
    </xf>
    <xf numFmtId="186" fontId="0" fillId="0" borderId="10" xfId="41" applyNumberFormat="1" applyFont="1" applyFill="1" applyBorder="1" applyAlignment="1">
      <alignment horizontal="center" vertical="center"/>
    </xf>
    <xf numFmtId="0" fontId="9" fillId="0" borderId="0" xfId="0" applyFont="1" applyAlignment="1">
      <alignment vertical="center"/>
    </xf>
    <xf numFmtId="187" fontId="10" fillId="32" borderId="13" xfId="0" applyNumberFormat="1" applyFont="1" applyFill="1" applyBorder="1" applyAlignment="1">
      <alignment horizontal="center" vertical="center" wrapText="1"/>
    </xf>
    <xf numFmtId="188" fontId="57" fillId="0" borderId="10" xfId="41" applyNumberFormat="1" applyFont="1" applyBorder="1" applyAlignment="1">
      <alignment vertical="center" wrapText="1"/>
    </xf>
    <xf numFmtId="0" fontId="14" fillId="33" borderId="11" xfId="0" applyFont="1" applyFill="1" applyBorder="1" applyAlignment="1">
      <alignment horizontal="center" vertical="center"/>
    </xf>
    <xf numFmtId="187" fontId="18" fillId="32" borderId="13" xfId="0" applyNumberFormat="1" applyFont="1" applyFill="1" applyBorder="1" applyAlignment="1">
      <alignment horizontal="center" vertical="center" wrapText="1"/>
    </xf>
    <xf numFmtId="3" fontId="14" fillId="33" borderId="10" xfId="0" applyNumberFormat="1" applyFont="1" applyFill="1" applyBorder="1" applyAlignment="1">
      <alignment vertical="center"/>
    </xf>
    <xf numFmtId="184" fontId="14" fillId="33" borderId="11" xfId="0" applyNumberFormat="1" applyFont="1" applyFill="1" applyBorder="1" applyAlignment="1">
      <alignment horizontal="center" vertical="center"/>
    </xf>
    <xf numFmtId="184" fontId="14" fillId="32" borderId="10" xfId="0" applyNumberFormat="1" applyFont="1" applyFill="1" applyBorder="1" applyAlignment="1">
      <alignment vertical="center" wrapText="1"/>
    </xf>
    <xf numFmtId="182" fontId="15" fillId="32" borderId="10" xfId="0" applyNumberFormat="1" applyFont="1" applyFill="1" applyBorder="1" applyAlignment="1">
      <alignment vertical="center" wrapText="1"/>
    </xf>
    <xf numFmtId="186" fontId="14" fillId="32"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184" fontId="0" fillId="33" borderId="10" xfId="0" applyNumberFormat="1" applyFill="1" applyBorder="1" applyAlignment="1">
      <alignment horizontal="center"/>
    </xf>
    <xf numFmtId="0" fontId="10" fillId="32"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32"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184" fontId="14" fillId="33" borderId="10" xfId="0" applyNumberFormat="1" applyFont="1" applyFill="1" applyBorder="1" applyAlignment="1">
      <alignment horizontal="center" vertical="center"/>
    </xf>
    <xf numFmtId="0" fontId="14" fillId="33" borderId="10" xfId="0" applyFont="1" applyFill="1" applyBorder="1" applyAlignment="1">
      <alignment horizontal="center" vertical="center"/>
    </xf>
    <xf numFmtId="0" fontId="58" fillId="0" borderId="10" xfId="0" applyFont="1" applyBorder="1" applyAlignment="1">
      <alignment horizontal="center" vertical="center"/>
    </xf>
    <xf numFmtId="0" fontId="58" fillId="0" borderId="0" xfId="0" applyFont="1" applyAlignment="1">
      <alignment horizontal="center" vertic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0" fillId="0" borderId="10" xfId="0" applyBorder="1" applyAlignment="1">
      <alignment horizontal="center" vertical="center"/>
    </xf>
    <xf numFmtId="0" fontId="14" fillId="0" borderId="10" xfId="59" applyFont="1" applyFill="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10" xfId="59"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4" fillId="0" borderId="0" xfId="0" applyFont="1" applyAlignment="1">
      <alignment horizontal="center"/>
    </xf>
    <xf numFmtId="0" fontId="2" fillId="0" borderId="0" xfId="0" applyFont="1" applyFill="1" applyAlignment="1">
      <alignment horizontal="center"/>
    </xf>
    <xf numFmtId="0" fontId="13" fillId="32" borderId="10" xfId="0" applyFont="1" applyFill="1" applyBorder="1" applyAlignment="1">
      <alignment horizontal="center" vertical="center" wrapText="1"/>
    </xf>
    <xf numFmtId="0" fontId="13" fillId="32" borderId="10" xfId="0" applyFont="1" applyFill="1" applyBorder="1" applyAlignment="1">
      <alignment horizontal="left" vertical="center" wrapText="1"/>
    </xf>
    <xf numFmtId="0" fontId="6" fillId="0" borderId="0" xfId="0" applyFont="1" applyAlignment="1">
      <alignment horizontal="center" wrapText="1"/>
    </xf>
    <xf numFmtId="0" fontId="7" fillId="0" borderId="0" xfId="0" applyFont="1" applyAlignment="1">
      <alignment horizontal="center"/>
    </xf>
    <xf numFmtId="0" fontId="17" fillId="32"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4" fontId="14" fillId="33" borderId="10" xfId="0" applyNumberFormat="1" applyFont="1" applyFill="1" applyBorder="1" applyAlignment="1">
      <alignment horizontal="center" vertical="center"/>
    </xf>
    <xf numFmtId="4" fontId="14" fillId="33" borderId="10" xfId="0" applyNumberFormat="1" applyFont="1" applyFill="1" applyBorder="1" applyAlignment="1">
      <alignment horizontal="center" vertical="top"/>
    </xf>
    <xf numFmtId="186" fontId="14" fillId="32" borderId="10" xfId="41" applyNumberFormat="1" applyFont="1" applyFill="1" applyBorder="1" applyAlignment="1">
      <alignment horizontal="center" vertical="center" wrapText="1"/>
    </xf>
    <xf numFmtId="4" fontId="14" fillId="33" borderId="11" xfId="0" applyNumberFormat="1" applyFont="1" applyFill="1" applyBorder="1" applyAlignment="1">
      <alignment horizontal="center" vertical="center"/>
    </xf>
    <xf numFmtId="4" fontId="14" fillId="33" borderId="12" xfId="0" applyNumberFormat="1" applyFont="1" applyFill="1" applyBorder="1" applyAlignment="1">
      <alignment horizontal="center" vertical="center"/>
    </xf>
    <xf numFmtId="4" fontId="14" fillId="33" borderId="11" xfId="0" applyNumberFormat="1" applyFont="1" applyFill="1" applyBorder="1" applyAlignment="1">
      <alignment horizontal="center" vertical="top"/>
    </xf>
    <xf numFmtId="4" fontId="14" fillId="33" borderId="12" xfId="0" applyNumberFormat="1" applyFont="1" applyFill="1" applyBorder="1" applyAlignment="1">
      <alignment horizontal="center" vertical="top"/>
    </xf>
    <xf numFmtId="184" fontId="14" fillId="33" borderId="11" xfId="0" applyNumberFormat="1" applyFont="1" applyFill="1" applyBorder="1" applyAlignment="1">
      <alignment horizontal="center" vertical="center"/>
    </xf>
    <xf numFmtId="184" fontId="14" fillId="33" borderId="14" xfId="0" applyNumberFormat="1" applyFont="1" applyFill="1" applyBorder="1" applyAlignment="1">
      <alignment horizontal="center" vertical="center"/>
    </xf>
    <xf numFmtId="184" fontId="14" fillId="33" borderId="12" xfId="0" applyNumberFormat="1" applyFont="1" applyFill="1" applyBorder="1" applyAlignment="1">
      <alignment horizontal="center" vertical="center"/>
    </xf>
    <xf numFmtId="186" fontId="12" fillId="32" borderId="11" xfId="41" applyNumberFormat="1" applyFont="1" applyFill="1" applyBorder="1" applyAlignment="1">
      <alignment horizontal="center" vertical="center" wrapText="1"/>
    </xf>
    <xf numFmtId="186" fontId="12" fillId="32" borderId="14" xfId="41" applyNumberFormat="1" applyFont="1" applyFill="1" applyBorder="1" applyAlignment="1">
      <alignment horizontal="center" vertical="center" wrapText="1"/>
    </xf>
    <xf numFmtId="186" fontId="12" fillId="32" borderId="12" xfId="41" applyNumberFormat="1"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3" fontId="14" fillId="33" borderId="14" xfId="0" applyNumberFormat="1" applyFont="1" applyFill="1" applyBorder="1" applyAlignment="1">
      <alignment horizontal="center" vertical="center" wrapText="1"/>
    </xf>
    <xf numFmtId="3" fontId="14" fillId="33" borderId="12" xfId="0" applyNumberFormat="1" applyFont="1" applyFill="1" applyBorder="1" applyAlignment="1">
      <alignment horizontal="center" vertical="center" wrapText="1"/>
    </xf>
    <xf numFmtId="179" fontId="5" fillId="0" borderId="0" xfId="41" applyFont="1" applyAlignment="1">
      <alignment horizontal="center"/>
    </xf>
    <xf numFmtId="0" fontId="6" fillId="0" borderId="0" xfId="0" applyFont="1" applyAlignment="1">
      <alignment horizontal="center"/>
    </xf>
    <xf numFmtId="0" fontId="7" fillId="0" borderId="0" xfId="0" applyFont="1" applyBorder="1" applyAlignment="1">
      <alignment horizontal="right" vertical="top" wrapText="1"/>
    </xf>
    <xf numFmtId="0" fontId="13" fillId="32" borderId="11" xfId="0" applyFont="1" applyFill="1" applyBorder="1" applyAlignment="1">
      <alignment horizontal="center" vertical="center" wrapText="1"/>
    </xf>
    <xf numFmtId="0" fontId="13" fillId="32" borderId="12"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13" fillId="32" borderId="13"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10" fillId="32" borderId="13" xfId="0" applyFont="1" applyFill="1" applyBorder="1" applyAlignment="1">
      <alignment horizontal="center" vertical="center" wrapText="1"/>
    </xf>
    <xf numFmtId="0" fontId="13" fillId="32" borderId="10" xfId="0" applyFont="1" applyFill="1" applyBorder="1" applyAlignment="1">
      <alignmen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Chuẩn 2" xfId="46"/>
    <cellStyle name="Dấu phả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Qu&#7923;nh%201\&#7892;%20D\Gai%20xanh%20+%20M&#7855;c%20Ca%20+%20C&#226;y%20Ban%20+%20C&#224;%20ph&#234;\C&#226;y%20&#244;n%20&#273;&#7899;i\Bi&#7875;u%20k&#232;m%20theo%20bc%20NQ%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Qu&#7923;nh%201\&#7892;%20D\Gai%20xanh%20+%20M&#7855;c%20Ca%20+%20C&#226;y%20Ban%20+%20C&#224;%20ph&#234;\C&#226;y%20&#244;n%20&#273;&#7899;i\Bi&#7875;u%20k&#232;m%20theo%20NQ%2005%20(%20chu&#7849;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Sheet1"/>
    </sheetNames>
    <sheetDataSet>
      <sheetData sheetId="1">
        <row r="9">
          <cell r="E9">
            <v>468</v>
          </cell>
        </row>
        <row r="10">
          <cell r="E10">
            <v>882</v>
          </cell>
        </row>
        <row r="11">
          <cell r="E11">
            <v>295.8</v>
          </cell>
        </row>
        <row r="12">
          <cell r="E12">
            <v>1978</v>
          </cell>
        </row>
        <row r="13">
          <cell r="E13">
            <v>1989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2"/>
      <sheetName val="03"/>
    </sheetNames>
    <sheetDataSet>
      <sheetData sheetId="1">
        <row r="18">
          <cell r="F18">
            <v>169.90000000000003</v>
          </cell>
        </row>
        <row r="19">
          <cell r="F19">
            <v>46.9</v>
          </cell>
        </row>
        <row r="20">
          <cell r="F20">
            <v>70.7</v>
          </cell>
        </row>
        <row r="21">
          <cell r="F21">
            <v>68</v>
          </cell>
        </row>
        <row r="23">
          <cell r="F23">
            <v>681.4</v>
          </cell>
        </row>
        <row r="24">
          <cell r="F24">
            <v>587</v>
          </cell>
        </row>
        <row r="25">
          <cell r="F25">
            <v>898</v>
          </cell>
        </row>
        <row r="26">
          <cell r="F26">
            <v>639.5</v>
          </cell>
        </row>
        <row r="28">
          <cell r="F28">
            <v>251.9</v>
          </cell>
        </row>
        <row r="29">
          <cell r="F29">
            <v>177.5</v>
          </cell>
        </row>
        <row r="30">
          <cell r="F30">
            <v>672</v>
          </cell>
        </row>
        <row r="31">
          <cell r="F31">
            <v>395.5</v>
          </cell>
        </row>
        <row r="33">
          <cell r="F33">
            <v>88.5</v>
          </cell>
        </row>
        <row r="35">
          <cell r="F35">
            <v>11.4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1"/>
  <sheetViews>
    <sheetView zoomScalePageLayoutView="0" workbookViewId="0" topLeftCell="A1">
      <selection activeCell="I8" sqref="I8"/>
    </sheetView>
  </sheetViews>
  <sheetFormatPr defaultColWidth="9.00390625" defaultRowHeight="15.75"/>
  <cols>
    <col min="1" max="1" width="6.75390625" style="3" customWidth="1"/>
    <col min="2" max="2" width="19.125" style="16" customWidth="1"/>
    <col min="3" max="3" width="22.875" style="16" customWidth="1"/>
    <col min="4" max="4" width="37.625" style="0" customWidth="1"/>
    <col min="5" max="5" width="9.875" style="0" customWidth="1"/>
  </cols>
  <sheetData>
    <row r="1" spans="1:2" ht="21.75" customHeight="1">
      <c r="A1" s="150" t="s">
        <v>30</v>
      </c>
      <c r="B1" s="150"/>
    </row>
    <row r="2" spans="1:5" ht="72" customHeight="1">
      <c r="A2" s="148" t="s">
        <v>215</v>
      </c>
      <c r="B2" s="148"/>
      <c r="C2" s="148"/>
      <c r="D2" s="148"/>
      <c r="E2" s="148"/>
    </row>
    <row r="3" spans="1:5" ht="16.5">
      <c r="A3" s="149" t="s">
        <v>176</v>
      </c>
      <c r="B3" s="149"/>
      <c r="C3" s="149"/>
      <c r="D3" s="149"/>
      <c r="E3" s="149"/>
    </row>
    <row r="4" ht="15.75">
      <c r="A4" s="14"/>
    </row>
    <row r="5" spans="1:5" s="3" customFormat="1" ht="18.75">
      <c r="A5" s="1" t="s">
        <v>8</v>
      </c>
      <c r="B5" s="2" t="s">
        <v>5</v>
      </c>
      <c r="C5" s="1" t="s">
        <v>6</v>
      </c>
      <c r="D5" s="1" t="s">
        <v>7</v>
      </c>
      <c r="E5" s="1" t="s">
        <v>3</v>
      </c>
    </row>
    <row r="6" spans="1:5" s="3" customFormat="1" ht="33" customHeight="1">
      <c r="A6" s="131" t="s">
        <v>0</v>
      </c>
      <c r="B6" s="2" t="s">
        <v>189</v>
      </c>
      <c r="C6" s="1"/>
      <c r="D6" s="1"/>
      <c r="E6" s="131"/>
    </row>
    <row r="7" spans="1:5" s="13" customFormat="1" ht="93" customHeight="1">
      <c r="A7" s="133">
        <v>1</v>
      </c>
      <c r="B7" s="48" t="s">
        <v>178</v>
      </c>
      <c r="C7" s="48" t="s">
        <v>177</v>
      </c>
      <c r="D7" s="46" t="s">
        <v>195</v>
      </c>
      <c r="E7" s="15"/>
    </row>
    <row r="8" spans="1:5" s="13" customFormat="1" ht="77.25" customHeight="1">
      <c r="A8" s="133">
        <v>2</v>
      </c>
      <c r="B8" s="48" t="s">
        <v>188</v>
      </c>
      <c r="C8" s="48" t="s">
        <v>179</v>
      </c>
      <c r="D8" s="46" t="s">
        <v>196</v>
      </c>
      <c r="E8" s="15"/>
    </row>
    <row r="9" spans="1:5" s="13" customFormat="1" ht="37.5" customHeight="1">
      <c r="A9" s="15" t="s">
        <v>1</v>
      </c>
      <c r="B9" s="132" t="s">
        <v>190</v>
      </c>
      <c r="C9" s="48"/>
      <c r="D9" s="46"/>
      <c r="E9" s="15"/>
    </row>
    <row r="10" spans="1:5" s="13" customFormat="1" ht="84.75" customHeight="1">
      <c r="A10" s="133">
        <v>1</v>
      </c>
      <c r="B10" s="48" t="s">
        <v>188</v>
      </c>
      <c r="C10" s="48" t="s">
        <v>180</v>
      </c>
      <c r="D10" s="46" t="s">
        <v>181</v>
      </c>
      <c r="E10" s="15"/>
    </row>
    <row r="11" spans="1:5" s="13" customFormat="1" ht="60.75" customHeight="1">
      <c r="A11" s="133">
        <v>2</v>
      </c>
      <c r="B11" s="48" t="s">
        <v>188</v>
      </c>
      <c r="C11" s="48" t="s">
        <v>182</v>
      </c>
      <c r="D11" s="46" t="s">
        <v>197</v>
      </c>
      <c r="E11" s="15"/>
    </row>
    <row r="12" spans="1:5" s="13" customFormat="1" ht="60.75" customHeight="1">
      <c r="A12" s="15" t="s">
        <v>2</v>
      </c>
      <c r="B12" s="132" t="s">
        <v>191</v>
      </c>
      <c r="C12" s="48"/>
      <c r="D12" s="46"/>
      <c r="E12" s="15"/>
    </row>
    <row r="13" spans="1:5" s="13" customFormat="1" ht="60.75" customHeight="1">
      <c r="A13" s="133">
        <v>1</v>
      </c>
      <c r="B13" s="48" t="s">
        <v>188</v>
      </c>
      <c r="C13" s="48" t="s">
        <v>183</v>
      </c>
      <c r="D13" s="46" t="s">
        <v>198</v>
      </c>
      <c r="E13" s="15"/>
    </row>
    <row r="14" spans="1:5" s="13" customFormat="1" ht="60.75" customHeight="1">
      <c r="A14" s="133">
        <v>2</v>
      </c>
      <c r="B14" s="48" t="s">
        <v>188</v>
      </c>
      <c r="C14" s="48" t="s">
        <v>184</v>
      </c>
      <c r="D14" s="46" t="s">
        <v>199</v>
      </c>
      <c r="E14" s="15"/>
    </row>
    <row r="15" spans="1:5" s="13" customFormat="1" ht="60.75" customHeight="1">
      <c r="A15" s="133">
        <v>3</v>
      </c>
      <c r="B15" s="48" t="s">
        <v>188</v>
      </c>
      <c r="C15" s="48" t="s">
        <v>185</v>
      </c>
      <c r="D15" s="46" t="s">
        <v>200</v>
      </c>
      <c r="E15" s="15"/>
    </row>
    <row r="16" spans="1:5" s="13" customFormat="1" ht="60.75" customHeight="1">
      <c r="A16" s="26">
        <v>4</v>
      </c>
      <c r="B16" s="48" t="s">
        <v>188</v>
      </c>
      <c r="C16" s="48" t="s">
        <v>186</v>
      </c>
      <c r="D16" s="46" t="s">
        <v>201</v>
      </c>
      <c r="E16" s="27"/>
    </row>
    <row r="17" spans="1:5" s="13" customFormat="1" ht="60.75" customHeight="1">
      <c r="A17" s="26">
        <v>5</v>
      </c>
      <c r="B17" s="48" t="s">
        <v>188</v>
      </c>
      <c r="C17" s="48" t="s">
        <v>187</v>
      </c>
      <c r="D17" s="46" t="s">
        <v>202</v>
      </c>
      <c r="E17" s="27"/>
    </row>
    <row r="18" spans="1:5" s="13" customFormat="1" ht="21" customHeight="1">
      <c r="A18" s="15" t="s">
        <v>13</v>
      </c>
      <c r="B18" s="15" t="s">
        <v>17</v>
      </c>
      <c r="C18" s="15"/>
      <c r="D18" s="56"/>
      <c r="E18" s="15"/>
    </row>
    <row r="19" spans="1:5" s="13" customFormat="1" ht="60.75" customHeight="1">
      <c r="A19" s="15"/>
      <c r="B19" s="48" t="s">
        <v>141</v>
      </c>
      <c r="C19" s="48" t="s">
        <v>142</v>
      </c>
      <c r="D19" s="46" t="s">
        <v>143</v>
      </c>
      <c r="E19" s="15"/>
    </row>
    <row r="20" spans="1:5" s="13" customFormat="1" ht="62.25" customHeight="1">
      <c r="A20" s="15"/>
      <c r="B20" s="48" t="s">
        <v>23</v>
      </c>
      <c r="C20" s="48" t="s">
        <v>129</v>
      </c>
      <c r="D20" s="55" t="s">
        <v>128</v>
      </c>
      <c r="E20" s="15"/>
    </row>
    <row r="21" spans="1:5" s="77" customFormat="1" ht="60.75" customHeight="1">
      <c r="A21" s="48">
        <v>1</v>
      </c>
      <c r="B21" s="48" t="s">
        <v>23</v>
      </c>
      <c r="C21" s="48" t="s">
        <v>92</v>
      </c>
      <c r="D21" s="76" t="s">
        <v>93</v>
      </c>
      <c r="E21" s="60"/>
    </row>
    <row r="22" spans="1:5" s="77" customFormat="1" ht="60.75" customHeight="1">
      <c r="A22" s="48">
        <v>2</v>
      </c>
      <c r="B22" s="48" t="s">
        <v>23</v>
      </c>
      <c r="C22" s="48" t="s">
        <v>94</v>
      </c>
      <c r="D22" s="76" t="s">
        <v>95</v>
      </c>
      <c r="E22" s="60"/>
    </row>
    <row r="23" spans="1:5" s="77" customFormat="1" ht="57" customHeight="1">
      <c r="A23" s="48">
        <v>3</v>
      </c>
      <c r="B23" s="48" t="s">
        <v>23</v>
      </c>
      <c r="C23" s="48" t="s">
        <v>90</v>
      </c>
      <c r="D23" s="76" t="s">
        <v>91</v>
      </c>
      <c r="E23" s="60"/>
    </row>
    <row r="24" spans="1:5" s="77" customFormat="1" ht="47.25">
      <c r="A24" s="48">
        <v>4</v>
      </c>
      <c r="B24" s="48" t="s">
        <v>23</v>
      </c>
      <c r="C24" s="78" t="s">
        <v>66</v>
      </c>
      <c r="D24" s="79" t="s">
        <v>144</v>
      </c>
      <c r="E24" s="60"/>
    </row>
    <row r="25" spans="1:5" s="77" customFormat="1" ht="47.25" customHeight="1">
      <c r="A25" s="48">
        <v>5</v>
      </c>
      <c r="B25" s="48" t="s">
        <v>23</v>
      </c>
      <c r="C25" s="78" t="s">
        <v>67</v>
      </c>
      <c r="D25" s="79" t="s">
        <v>145</v>
      </c>
      <c r="E25" s="60"/>
    </row>
    <row r="26" spans="1:5" s="81" customFormat="1" ht="56.25" customHeight="1">
      <c r="A26" s="48">
        <v>6</v>
      </c>
      <c r="B26" s="26" t="s">
        <v>29</v>
      </c>
      <c r="C26" s="26" t="s">
        <v>32</v>
      </c>
      <c r="D26" s="80" t="s">
        <v>33</v>
      </c>
      <c r="E26" s="27"/>
    </row>
    <row r="27" spans="1:5" s="81" customFormat="1" ht="47.25">
      <c r="A27" s="48">
        <v>7</v>
      </c>
      <c r="B27" s="26" t="s">
        <v>23</v>
      </c>
      <c r="C27" s="82" t="s">
        <v>48</v>
      </c>
      <c r="D27" s="80" t="s">
        <v>146</v>
      </c>
      <c r="E27" s="27"/>
    </row>
    <row r="28" spans="1:10" s="81" customFormat="1" ht="79.5" customHeight="1">
      <c r="A28" s="48">
        <v>8</v>
      </c>
      <c r="B28" s="26" t="s">
        <v>23</v>
      </c>
      <c r="C28" s="78" t="s">
        <v>49</v>
      </c>
      <c r="D28" s="80" t="s">
        <v>50</v>
      </c>
      <c r="E28" s="27"/>
      <c r="J28" s="83"/>
    </row>
    <row r="29" spans="1:5" s="81" customFormat="1" ht="57" customHeight="1">
      <c r="A29" s="48">
        <v>10</v>
      </c>
      <c r="B29" s="26" t="s">
        <v>29</v>
      </c>
      <c r="C29" s="26" t="s">
        <v>27</v>
      </c>
      <c r="D29" s="80" t="s">
        <v>28</v>
      </c>
      <c r="E29" s="27"/>
    </row>
    <row r="30" spans="1:5" s="81" customFormat="1" ht="54.75" customHeight="1">
      <c r="A30" s="26"/>
      <c r="B30" s="26" t="s">
        <v>23</v>
      </c>
      <c r="C30" s="78" t="s">
        <v>127</v>
      </c>
      <c r="D30" s="46" t="s">
        <v>126</v>
      </c>
      <c r="E30" s="27"/>
    </row>
    <row r="31" spans="1:10" s="81" customFormat="1" ht="47.25">
      <c r="A31" s="48">
        <v>9</v>
      </c>
      <c r="B31" s="26" t="s">
        <v>23</v>
      </c>
      <c r="C31" s="84" t="s">
        <v>44</v>
      </c>
      <c r="D31" s="85" t="s">
        <v>45</v>
      </c>
      <c r="E31" s="27"/>
      <c r="F31" s="86"/>
      <c r="J31" s="83"/>
    </row>
    <row r="32" spans="1:5" s="13" customFormat="1" ht="22.5" customHeight="1">
      <c r="A32" s="27" t="s">
        <v>192</v>
      </c>
      <c r="B32" s="27" t="s">
        <v>18</v>
      </c>
      <c r="C32" s="27"/>
      <c r="D32" s="56"/>
      <c r="E32" s="27"/>
    </row>
    <row r="33" spans="1:10" s="81" customFormat="1" ht="80.25" customHeight="1">
      <c r="A33" s="48">
        <v>1</v>
      </c>
      <c r="B33" s="26" t="s">
        <v>23</v>
      </c>
      <c r="C33" s="78" t="s">
        <v>46</v>
      </c>
      <c r="D33" s="46" t="s">
        <v>47</v>
      </c>
      <c r="E33" s="27"/>
      <c r="J33" s="83"/>
    </row>
    <row r="34" spans="1:5" s="81" customFormat="1" ht="83.25" customHeight="1">
      <c r="A34" s="26">
        <v>2</v>
      </c>
      <c r="B34" s="26" t="s">
        <v>23</v>
      </c>
      <c r="C34" s="78" t="s">
        <v>51</v>
      </c>
      <c r="D34" s="46" t="s">
        <v>52</v>
      </c>
      <c r="E34" s="27"/>
    </row>
    <row r="35" spans="1:5" s="77" customFormat="1" ht="53.25" customHeight="1">
      <c r="A35" s="48">
        <v>3</v>
      </c>
      <c r="B35" s="26" t="s">
        <v>23</v>
      </c>
      <c r="C35" s="78" t="s">
        <v>68</v>
      </c>
      <c r="D35" s="46" t="s">
        <v>71</v>
      </c>
      <c r="E35" s="60"/>
    </row>
    <row r="36" spans="1:5" s="77" customFormat="1" ht="53.25" customHeight="1">
      <c r="A36" s="26">
        <v>4</v>
      </c>
      <c r="B36" s="26" t="s">
        <v>23</v>
      </c>
      <c r="C36" s="78" t="s">
        <v>69</v>
      </c>
      <c r="D36" s="46" t="s">
        <v>72</v>
      </c>
      <c r="E36" s="60"/>
    </row>
    <row r="37" spans="1:5" s="77" customFormat="1" ht="53.25" customHeight="1">
      <c r="A37" s="48">
        <v>5</v>
      </c>
      <c r="B37" s="26" t="s">
        <v>23</v>
      </c>
      <c r="C37" s="78" t="s">
        <v>70</v>
      </c>
      <c r="D37" s="46" t="s">
        <v>73</v>
      </c>
      <c r="E37" s="60"/>
    </row>
    <row r="38" spans="1:5" s="81" customFormat="1" ht="57" customHeight="1">
      <c r="A38" s="26">
        <v>6</v>
      </c>
      <c r="B38" s="26" t="s">
        <v>24</v>
      </c>
      <c r="C38" s="84" t="s">
        <v>38</v>
      </c>
      <c r="D38" s="46" t="s">
        <v>39</v>
      </c>
      <c r="E38" s="27"/>
    </row>
    <row r="39" spans="1:5" s="81" customFormat="1" ht="66" customHeight="1">
      <c r="A39" s="48">
        <v>7</v>
      </c>
      <c r="B39" s="26" t="s">
        <v>23</v>
      </c>
      <c r="C39" s="78" t="s">
        <v>40</v>
      </c>
      <c r="D39" s="46" t="s">
        <v>41</v>
      </c>
      <c r="E39" s="27"/>
    </row>
    <row r="40" spans="1:5" s="81" customFormat="1" ht="39.75" customHeight="1">
      <c r="A40" s="26">
        <v>8</v>
      </c>
      <c r="B40" s="26" t="s">
        <v>29</v>
      </c>
      <c r="C40" s="84" t="s">
        <v>34</v>
      </c>
      <c r="D40" s="46" t="s">
        <v>35</v>
      </c>
      <c r="E40" s="27"/>
    </row>
    <row r="41" spans="1:5" s="81" customFormat="1" ht="60" customHeight="1">
      <c r="A41" s="48">
        <v>9</v>
      </c>
      <c r="B41" s="26" t="s">
        <v>141</v>
      </c>
      <c r="C41" s="78" t="s">
        <v>147</v>
      </c>
      <c r="D41" s="46" t="s">
        <v>148</v>
      </c>
      <c r="E41" s="27"/>
    </row>
    <row r="42" spans="1:5" s="81" customFormat="1" ht="54.75" customHeight="1">
      <c r="A42" s="26">
        <v>10</v>
      </c>
      <c r="B42" s="26" t="s">
        <v>23</v>
      </c>
      <c r="C42" s="78" t="s">
        <v>172</v>
      </c>
      <c r="D42" s="46" t="s">
        <v>148</v>
      </c>
      <c r="E42" s="27"/>
    </row>
    <row r="43" spans="1:5" s="13" customFormat="1" ht="19.5" customHeight="1">
      <c r="A43" s="27" t="s">
        <v>193</v>
      </c>
      <c r="B43" s="27" t="s">
        <v>19</v>
      </c>
      <c r="C43" s="27"/>
      <c r="D43" s="56"/>
      <c r="E43" s="27"/>
    </row>
    <row r="44" spans="1:5" s="81" customFormat="1" ht="55.5" customHeight="1">
      <c r="A44" s="26">
        <v>1</v>
      </c>
      <c r="B44" s="26" t="s">
        <v>29</v>
      </c>
      <c r="C44" s="78" t="s">
        <v>36</v>
      </c>
      <c r="D44" s="46" t="s">
        <v>37</v>
      </c>
      <c r="E44" s="27"/>
    </row>
    <row r="45" spans="1:5" s="77" customFormat="1" ht="55.5" customHeight="1">
      <c r="A45" s="87">
        <v>2</v>
      </c>
      <c r="B45" s="87" t="s">
        <v>76</v>
      </c>
      <c r="C45" s="78" t="s">
        <v>74</v>
      </c>
      <c r="D45" s="46" t="s">
        <v>75</v>
      </c>
      <c r="E45" s="60"/>
    </row>
    <row r="46" spans="1:7" s="77" customFormat="1" ht="55.5" customHeight="1">
      <c r="A46" s="26">
        <v>3</v>
      </c>
      <c r="B46" s="26" t="s">
        <v>23</v>
      </c>
      <c r="C46" s="78" t="s">
        <v>42</v>
      </c>
      <c r="D46" s="85" t="s">
        <v>43</v>
      </c>
      <c r="E46" s="88"/>
      <c r="G46" s="86"/>
    </row>
    <row r="47" spans="1:5" s="77" customFormat="1" ht="55.5" customHeight="1">
      <c r="A47" s="26">
        <v>5</v>
      </c>
      <c r="B47" s="26" t="s">
        <v>23</v>
      </c>
      <c r="C47" s="78" t="s">
        <v>77</v>
      </c>
      <c r="D47" s="46" t="s">
        <v>149</v>
      </c>
      <c r="E47" s="60"/>
    </row>
    <row r="48" spans="1:5" s="77" customFormat="1" ht="55.5" customHeight="1">
      <c r="A48" s="87">
        <v>6</v>
      </c>
      <c r="B48" s="26" t="s">
        <v>23</v>
      </c>
      <c r="C48" s="78" t="s">
        <v>78</v>
      </c>
      <c r="D48" s="46" t="s">
        <v>150</v>
      </c>
      <c r="E48" s="60"/>
    </row>
    <row r="49" spans="1:5" s="77" customFormat="1" ht="55.5" customHeight="1">
      <c r="A49" s="26">
        <v>7</v>
      </c>
      <c r="B49" s="26" t="s">
        <v>141</v>
      </c>
      <c r="C49" s="78" t="s">
        <v>151</v>
      </c>
      <c r="D49" s="46" t="s">
        <v>152</v>
      </c>
      <c r="E49" s="60"/>
    </row>
    <row r="50" spans="1:7" s="77" customFormat="1" ht="55.5" customHeight="1">
      <c r="A50" s="87">
        <v>8</v>
      </c>
      <c r="B50" s="26" t="s">
        <v>24</v>
      </c>
      <c r="C50" s="26" t="s">
        <v>25</v>
      </c>
      <c r="D50" s="80" t="s">
        <v>26</v>
      </c>
      <c r="E50" s="31"/>
      <c r="G50" s="86"/>
    </row>
    <row r="51" spans="1:7" s="77" customFormat="1" ht="55.5" customHeight="1">
      <c r="A51" s="26">
        <v>9</v>
      </c>
      <c r="B51" s="26" t="s">
        <v>23</v>
      </c>
      <c r="C51" s="78" t="s">
        <v>63</v>
      </c>
      <c r="D51" s="46" t="s">
        <v>64</v>
      </c>
      <c r="E51" s="88"/>
      <c r="G51" s="86"/>
    </row>
    <row r="52" spans="1:10" s="77" customFormat="1" ht="55.5" customHeight="1">
      <c r="A52" s="87">
        <v>10</v>
      </c>
      <c r="B52" s="26" t="s">
        <v>23</v>
      </c>
      <c r="C52" s="78" t="s">
        <v>124</v>
      </c>
      <c r="D52" s="46" t="s">
        <v>125</v>
      </c>
      <c r="E52" s="88"/>
      <c r="G52" s="86"/>
      <c r="J52" s="89"/>
    </row>
    <row r="53" spans="1:8" s="94" customFormat="1" ht="18" customHeight="1">
      <c r="A53" s="90" t="s">
        <v>194</v>
      </c>
      <c r="B53" s="27" t="s">
        <v>20</v>
      </c>
      <c r="C53" s="91"/>
      <c r="D53" s="92"/>
      <c r="E53" s="93"/>
      <c r="H53" s="95"/>
    </row>
    <row r="54" spans="1:5" s="77" customFormat="1" ht="55.5" customHeight="1">
      <c r="A54" s="48">
        <v>1</v>
      </c>
      <c r="B54" s="26" t="s">
        <v>23</v>
      </c>
      <c r="C54" s="78" t="s">
        <v>79</v>
      </c>
      <c r="D54" s="46" t="s">
        <v>80</v>
      </c>
      <c r="E54" s="60"/>
    </row>
    <row r="55" spans="1:7" s="77" customFormat="1" ht="71.25" customHeight="1">
      <c r="A55" s="48">
        <v>2</v>
      </c>
      <c r="B55" s="26" t="s">
        <v>23</v>
      </c>
      <c r="C55" s="82" t="s">
        <v>173</v>
      </c>
      <c r="D55" s="80" t="s">
        <v>121</v>
      </c>
      <c r="E55" s="88"/>
      <c r="G55" s="86"/>
    </row>
    <row r="56" spans="1:8" s="77" customFormat="1" ht="56.25" customHeight="1">
      <c r="A56" s="48">
        <v>3</v>
      </c>
      <c r="B56" s="26" t="s">
        <v>23</v>
      </c>
      <c r="C56" s="82" t="s">
        <v>53</v>
      </c>
      <c r="D56" s="80" t="s">
        <v>54</v>
      </c>
      <c r="E56" s="29"/>
      <c r="H56" s="86"/>
    </row>
    <row r="57" spans="1:5" s="77" customFormat="1" ht="67.5" customHeight="1">
      <c r="A57" s="48">
        <v>4</v>
      </c>
      <c r="B57" s="26" t="s">
        <v>23</v>
      </c>
      <c r="C57" s="82" t="s">
        <v>55</v>
      </c>
      <c r="D57" s="80" t="s">
        <v>62</v>
      </c>
      <c r="E57" s="29"/>
    </row>
    <row r="58" spans="1:5" s="77" customFormat="1" ht="99" customHeight="1">
      <c r="A58" s="48">
        <v>5</v>
      </c>
      <c r="B58" s="26" t="s">
        <v>23</v>
      </c>
      <c r="C58" s="82" t="s">
        <v>174</v>
      </c>
      <c r="D58" s="80" t="s">
        <v>59</v>
      </c>
      <c r="E58" s="29"/>
    </row>
    <row r="59" spans="1:5" s="77" customFormat="1" ht="78.75">
      <c r="A59" s="48">
        <v>6</v>
      </c>
      <c r="B59" s="26" t="s">
        <v>23</v>
      </c>
      <c r="C59" s="82" t="s">
        <v>56</v>
      </c>
      <c r="D59" s="80" t="s">
        <v>60</v>
      </c>
      <c r="E59" s="29"/>
    </row>
    <row r="60" spans="1:5" s="77" customFormat="1" ht="71.25" customHeight="1">
      <c r="A60" s="48">
        <v>7</v>
      </c>
      <c r="B60" s="26" t="s">
        <v>23</v>
      </c>
      <c r="C60" s="82" t="s">
        <v>57</v>
      </c>
      <c r="D60" s="80" t="s">
        <v>122</v>
      </c>
      <c r="E60" s="29"/>
    </row>
    <row r="61" spans="1:5" s="77" customFormat="1" ht="93" customHeight="1">
      <c r="A61" s="48">
        <v>8</v>
      </c>
      <c r="B61" s="26" t="s">
        <v>23</v>
      </c>
      <c r="C61" s="78" t="s">
        <v>65</v>
      </c>
      <c r="D61" s="46" t="s">
        <v>58</v>
      </c>
      <c r="E61" s="29"/>
    </row>
    <row r="62" spans="1:5" s="77" customFormat="1" ht="57.75" customHeight="1">
      <c r="A62" s="48">
        <v>9</v>
      </c>
      <c r="B62" s="26" t="s">
        <v>23</v>
      </c>
      <c r="C62" s="78" t="s">
        <v>81</v>
      </c>
      <c r="D62" s="46" t="s">
        <v>82</v>
      </c>
      <c r="E62" s="60"/>
    </row>
    <row r="63" spans="1:5" s="77" customFormat="1" ht="39" customHeight="1">
      <c r="A63" s="48">
        <v>10</v>
      </c>
      <c r="B63" s="26" t="s">
        <v>23</v>
      </c>
      <c r="C63" s="82" t="s">
        <v>175</v>
      </c>
      <c r="D63" s="80" t="s">
        <v>61</v>
      </c>
      <c r="E63" s="29"/>
    </row>
    <row r="64" spans="1:5" s="77" customFormat="1" ht="39" customHeight="1">
      <c r="A64" s="48">
        <v>11</v>
      </c>
      <c r="B64" s="48" t="s">
        <v>23</v>
      </c>
      <c r="C64" s="78" t="s">
        <v>113</v>
      </c>
      <c r="D64" s="33" t="s">
        <v>114</v>
      </c>
      <c r="E64" s="60"/>
    </row>
    <row r="65" spans="1:5" s="77" customFormat="1" ht="56.25" customHeight="1">
      <c r="A65" s="48">
        <v>12</v>
      </c>
      <c r="B65" s="48" t="s">
        <v>23</v>
      </c>
      <c r="C65" s="78" t="s">
        <v>115</v>
      </c>
      <c r="D65" s="33" t="s">
        <v>117</v>
      </c>
      <c r="E65" s="60"/>
    </row>
    <row r="66" spans="1:5" s="77" customFormat="1" ht="45" customHeight="1">
      <c r="A66" s="48">
        <v>13</v>
      </c>
      <c r="B66" s="48" t="s">
        <v>23</v>
      </c>
      <c r="C66" s="78" t="s">
        <v>118</v>
      </c>
      <c r="D66" s="33" t="s">
        <v>116</v>
      </c>
      <c r="E66" s="60"/>
    </row>
    <row r="67" spans="1:5" s="77" customFormat="1" ht="59.25" customHeight="1">
      <c r="A67" s="48">
        <v>14</v>
      </c>
      <c r="B67" s="48" t="s">
        <v>23</v>
      </c>
      <c r="C67" s="78" t="s">
        <v>83</v>
      </c>
      <c r="D67" s="33" t="s">
        <v>84</v>
      </c>
      <c r="E67" s="60"/>
    </row>
    <row r="68" spans="1:5" s="138" customFormat="1" ht="30" customHeight="1">
      <c r="A68" s="137" t="s">
        <v>206</v>
      </c>
      <c r="B68" s="137" t="s">
        <v>207</v>
      </c>
      <c r="C68" s="137"/>
      <c r="D68" s="137"/>
      <c r="E68" s="137"/>
    </row>
    <row r="69" spans="1:5" s="138" customFormat="1" ht="55.5" customHeight="1">
      <c r="A69" s="139">
        <v>1</v>
      </c>
      <c r="B69" s="139" t="s">
        <v>208</v>
      </c>
      <c r="C69" s="140" t="s">
        <v>209</v>
      </c>
      <c r="D69" s="141" t="s">
        <v>210</v>
      </c>
      <c r="E69" s="137"/>
    </row>
    <row r="70" spans="1:5" s="147" customFormat="1" ht="68.25" customHeight="1">
      <c r="A70" s="142">
        <v>2</v>
      </c>
      <c r="B70" s="143" t="s">
        <v>23</v>
      </c>
      <c r="C70" s="144" t="s">
        <v>211</v>
      </c>
      <c r="D70" s="145" t="s">
        <v>212</v>
      </c>
      <c r="E70" s="146"/>
    </row>
    <row r="71" spans="1:5" s="147" customFormat="1" ht="53.25" customHeight="1">
      <c r="A71" s="142">
        <v>3</v>
      </c>
      <c r="B71" s="143" t="s">
        <v>23</v>
      </c>
      <c r="C71" s="144" t="s">
        <v>213</v>
      </c>
      <c r="D71" s="145" t="s">
        <v>214</v>
      </c>
      <c r="E71" s="146"/>
    </row>
  </sheetData>
  <sheetProtection/>
  <mergeCells count="3">
    <mergeCell ref="A2:E2"/>
    <mergeCell ref="A3:E3"/>
    <mergeCell ref="A1:B1"/>
  </mergeCells>
  <printOptions/>
  <pageMargins left="0.33" right="0.2" top="0.48" bottom="0.37" header="0.3" footer="0.24"/>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37">
      <selection activeCell="I49" sqref="I49"/>
    </sheetView>
  </sheetViews>
  <sheetFormatPr defaultColWidth="9.00390625" defaultRowHeight="15.75"/>
  <cols>
    <col min="1" max="1" width="6.125" style="8" customWidth="1"/>
    <col min="2" max="2" width="31.50390625" style="8" customWidth="1"/>
    <col min="3" max="3" width="8.875" style="8" customWidth="1"/>
    <col min="4" max="4" width="10.125" style="8" customWidth="1"/>
    <col min="5" max="5" width="10.00390625" style="9" customWidth="1"/>
    <col min="6" max="6" width="9.75390625" style="8" customWidth="1"/>
    <col min="7" max="7" width="17.375" style="20" customWidth="1"/>
    <col min="8" max="8" width="21.125" style="8" customWidth="1"/>
    <col min="9" max="9" width="19.375" style="8" customWidth="1"/>
    <col min="10" max="10" width="14.00390625" style="8" customWidth="1"/>
    <col min="11" max="11" width="10.125" style="8" hidden="1" customWidth="1"/>
    <col min="12" max="12" width="12.75390625" style="10" customWidth="1"/>
    <col min="13" max="13" width="11.00390625" style="8" customWidth="1"/>
    <col min="14" max="16384" width="9.00390625" style="8" customWidth="1"/>
  </cols>
  <sheetData>
    <row r="1" ht="16.5" customHeight="1">
      <c r="B1" s="28" t="s">
        <v>14</v>
      </c>
    </row>
    <row r="2" spans="1:9" ht="54.75" customHeight="1">
      <c r="A2" s="153" t="s">
        <v>131</v>
      </c>
      <c r="B2" s="153"/>
      <c r="C2" s="153"/>
      <c r="D2" s="153"/>
      <c r="E2" s="153"/>
      <c r="F2" s="153"/>
      <c r="G2" s="153"/>
      <c r="H2" s="153"/>
      <c r="I2" s="153"/>
    </row>
    <row r="3" spans="1:9" ht="18.75">
      <c r="A3" s="154" t="s">
        <v>204</v>
      </c>
      <c r="B3" s="154"/>
      <c r="C3" s="154"/>
      <c r="D3" s="154"/>
      <c r="E3" s="154"/>
      <c r="F3" s="154"/>
      <c r="G3" s="154"/>
      <c r="H3" s="154"/>
      <c r="I3" s="154"/>
    </row>
    <row r="4" spans="1:9" ht="9" customHeight="1">
      <c r="A4" s="6"/>
      <c r="B4" s="4"/>
      <c r="C4" s="4"/>
      <c r="D4" s="4"/>
      <c r="E4" s="4"/>
      <c r="F4" s="4"/>
      <c r="G4" s="21"/>
      <c r="H4" s="4"/>
      <c r="I4" s="4"/>
    </row>
    <row r="5" spans="1:12" s="11" customFormat="1" ht="30.75" customHeight="1">
      <c r="A5" s="152" t="s">
        <v>4</v>
      </c>
      <c r="B5" s="151" t="s">
        <v>203</v>
      </c>
      <c r="C5" s="151" t="s">
        <v>85</v>
      </c>
      <c r="D5" s="151" t="s">
        <v>9</v>
      </c>
      <c r="E5" s="151"/>
      <c r="F5" s="151"/>
      <c r="G5" s="151" t="s">
        <v>10</v>
      </c>
      <c r="H5" s="151" t="s">
        <v>11</v>
      </c>
      <c r="I5" s="151" t="s">
        <v>3</v>
      </c>
      <c r="L5" s="12"/>
    </row>
    <row r="6" spans="1:12" s="43" customFormat="1" ht="90" customHeight="1">
      <c r="A6" s="152"/>
      <c r="B6" s="151"/>
      <c r="C6" s="151"/>
      <c r="D6" s="18" t="s">
        <v>169</v>
      </c>
      <c r="E6" s="18" t="s">
        <v>170</v>
      </c>
      <c r="F6" s="18" t="s">
        <v>171</v>
      </c>
      <c r="G6" s="151"/>
      <c r="H6" s="151"/>
      <c r="I6" s="151"/>
      <c r="J6" s="96"/>
      <c r="L6" s="44"/>
    </row>
    <row r="7" spans="1:12" s="43" customFormat="1" ht="45" customHeight="1">
      <c r="A7" s="54"/>
      <c r="B7" s="18" t="s">
        <v>12</v>
      </c>
      <c r="C7" s="18"/>
      <c r="D7" s="59">
        <f>D8+D16+D37</f>
        <v>11150</v>
      </c>
      <c r="E7" s="59">
        <f>E8+E16+E32</f>
        <v>5480</v>
      </c>
      <c r="F7" s="59">
        <f>F8+F16+F37</f>
        <v>13414.5</v>
      </c>
      <c r="G7" s="59"/>
      <c r="H7" s="59"/>
      <c r="I7" s="97"/>
      <c r="J7" s="61"/>
      <c r="L7" s="44"/>
    </row>
    <row r="8" spans="1:12" s="24" customFormat="1" ht="67.5" customHeight="1">
      <c r="A8" s="22" t="s">
        <v>0</v>
      </c>
      <c r="B8" s="23" t="s">
        <v>86</v>
      </c>
      <c r="C8" s="30"/>
      <c r="D8" s="62">
        <f>D9+D12+D13+D14+D15</f>
        <v>10800</v>
      </c>
      <c r="E8" s="62">
        <f>E9+E11+E12+E13+E14+E15</f>
        <v>0</v>
      </c>
      <c r="F8" s="62">
        <f>F9+F10+F11+F12+F13+F14+F15</f>
        <v>8342.8</v>
      </c>
      <c r="G8" s="128"/>
      <c r="H8" s="29"/>
      <c r="I8" s="29"/>
      <c r="J8" s="63"/>
      <c r="L8" s="25"/>
    </row>
    <row r="9" spans="1:12" s="24" customFormat="1" ht="81.75" customHeight="1">
      <c r="A9" s="26">
        <v>1</v>
      </c>
      <c r="B9" s="33" t="s">
        <v>87</v>
      </c>
      <c r="C9" s="156">
        <v>2019</v>
      </c>
      <c r="D9" s="159">
        <f>1650</f>
        <v>1650</v>
      </c>
      <c r="E9" s="159"/>
      <c r="F9" s="64">
        <v>468</v>
      </c>
      <c r="G9" s="26" t="s">
        <v>89</v>
      </c>
      <c r="H9" s="26" t="s">
        <v>96</v>
      </c>
      <c r="I9" s="155" t="s">
        <v>153</v>
      </c>
      <c r="J9" s="32"/>
      <c r="L9" s="25"/>
    </row>
    <row r="10" spans="1:12" s="24" customFormat="1" ht="81.75" customHeight="1">
      <c r="A10" s="26">
        <v>2</v>
      </c>
      <c r="B10" s="33" t="s">
        <v>88</v>
      </c>
      <c r="C10" s="156"/>
      <c r="D10" s="159"/>
      <c r="E10" s="159"/>
      <c r="F10" s="64">
        <v>882</v>
      </c>
      <c r="G10" s="26" t="s">
        <v>104</v>
      </c>
      <c r="H10" s="26" t="s">
        <v>97</v>
      </c>
      <c r="I10" s="155"/>
      <c r="J10" s="68"/>
      <c r="L10" s="25"/>
    </row>
    <row r="11" spans="1:12" s="24" customFormat="1" ht="51" customHeight="1">
      <c r="A11" s="26">
        <v>3</v>
      </c>
      <c r="B11" s="33" t="s">
        <v>132</v>
      </c>
      <c r="C11" s="156"/>
      <c r="D11" s="159"/>
      <c r="E11" s="67"/>
      <c r="F11" s="64">
        <v>295.8</v>
      </c>
      <c r="G11" s="26" t="s">
        <v>133</v>
      </c>
      <c r="H11" s="26" t="s">
        <v>134</v>
      </c>
      <c r="I11" s="129"/>
      <c r="J11" s="98"/>
      <c r="L11" s="25"/>
    </row>
    <row r="12" spans="1:12" s="24" customFormat="1" ht="92.25" customHeight="1">
      <c r="A12" s="26">
        <v>4</v>
      </c>
      <c r="B12" s="33" t="s">
        <v>98</v>
      </c>
      <c r="C12" s="26">
        <v>2020</v>
      </c>
      <c r="D12" s="67">
        <v>2000</v>
      </c>
      <c r="E12" s="65"/>
      <c r="F12" s="65">
        <v>1978</v>
      </c>
      <c r="G12" s="26" t="s">
        <v>104</v>
      </c>
      <c r="H12" s="26" t="s">
        <v>100</v>
      </c>
      <c r="I12" s="29"/>
      <c r="J12" s="99"/>
      <c r="L12" s="25"/>
    </row>
    <row r="13" spans="1:12" s="24" customFormat="1" ht="64.5" customHeight="1">
      <c r="A13" s="26">
        <v>5</v>
      </c>
      <c r="B13" s="33" t="s">
        <v>99</v>
      </c>
      <c r="C13" s="26">
        <v>2021</v>
      </c>
      <c r="D13" s="67">
        <v>2000</v>
      </c>
      <c r="E13" s="65"/>
      <c r="F13" s="65">
        <v>1989</v>
      </c>
      <c r="G13" s="26" t="s">
        <v>103</v>
      </c>
      <c r="H13" s="26" t="s">
        <v>101</v>
      </c>
      <c r="I13" s="66"/>
      <c r="J13" s="99"/>
      <c r="L13" s="25"/>
    </row>
    <row r="14" spans="1:12" s="24" customFormat="1" ht="58.5" customHeight="1">
      <c r="A14" s="26">
        <v>6</v>
      </c>
      <c r="B14" s="33" t="s">
        <v>106</v>
      </c>
      <c r="C14" s="156">
        <v>2022</v>
      </c>
      <c r="D14" s="67">
        <v>3000</v>
      </c>
      <c r="E14" s="67"/>
      <c r="F14" s="67">
        <v>2730</v>
      </c>
      <c r="G14" s="26" t="s">
        <v>102</v>
      </c>
      <c r="H14" s="26" t="s">
        <v>105</v>
      </c>
      <c r="I14" s="31"/>
      <c r="J14" s="98"/>
      <c r="L14" s="45"/>
    </row>
    <row r="15" spans="1:12" s="24" customFormat="1" ht="58.5" customHeight="1">
      <c r="A15" s="26">
        <v>6</v>
      </c>
      <c r="B15" s="33" t="s">
        <v>111</v>
      </c>
      <c r="C15" s="156"/>
      <c r="D15" s="67">
        <v>2150</v>
      </c>
      <c r="E15" s="67"/>
      <c r="F15" s="67"/>
      <c r="G15" s="26" t="s">
        <v>119</v>
      </c>
      <c r="H15" s="26" t="s">
        <v>120</v>
      </c>
      <c r="I15" s="31" t="s">
        <v>135</v>
      </c>
      <c r="J15" s="68"/>
      <c r="L15" s="45"/>
    </row>
    <row r="16" spans="1:11" s="108" customFormat="1" ht="24.75" customHeight="1">
      <c r="A16" s="100" t="s">
        <v>1</v>
      </c>
      <c r="B16" s="101" t="s">
        <v>110</v>
      </c>
      <c r="C16" s="102"/>
      <c r="D16" s="102"/>
      <c r="E16" s="103">
        <v>5480</v>
      </c>
      <c r="F16" s="103">
        <f>F17+F22+F27+F32</f>
        <v>4758.2</v>
      </c>
      <c r="G16" s="102"/>
      <c r="H16" s="104"/>
      <c r="I16" s="105"/>
      <c r="J16" s="106"/>
      <c r="K16" s="107"/>
    </row>
    <row r="17" spans="1:11" s="110" customFormat="1" ht="54.75" customHeight="1">
      <c r="A17" s="100">
        <v>1</v>
      </c>
      <c r="B17" s="109" t="s">
        <v>154</v>
      </c>
      <c r="C17" s="102"/>
      <c r="D17" s="102"/>
      <c r="E17" s="164"/>
      <c r="F17" s="103">
        <f>F18+F19+F20+F21</f>
        <v>355.50000000000006</v>
      </c>
      <c r="G17" s="102"/>
      <c r="H17" s="104"/>
      <c r="I17" s="109"/>
      <c r="K17" s="111"/>
    </row>
    <row r="18" spans="1:11" s="108" customFormat="1" ht="39" customHeight="1">
      <c r="A18" s="100"/>
      <c r="B18" s="105"/>
      <c r="C18" s="134">
        <v>2019</v>
      </c>
      <c r="D18" s="134"/>
      <c r="E18" s="165"/>
      <c r="F18" s="113">
        <f>154.8+6.3+5.8+3</f>
        <v>169.90000000000003</v>
      </c>
      <c r="G18" s="160" t="s">
        <v>155</v>
      </c>
      <c r="H18" s="114" t="s">
        <v>156</v>
      </c>
      <c r="I18" s="105"/>
      <c r="K18" s="107"/>
    </row>
    <row r="19" spans="1:11" s="108" customFormat="1" ht="39" customHeight="1">
      <c r="A19" s="100"/>
      <c r="B19" s="105"/>
      <c r="C19" s="134">
        <v>2020</v>
      </c>
      <c r="D19" s="134"/>
      <c r="E19" s="166"/>
      <c r="F19" s="135">
        <v>46.9</v>
      </c>
      <c r="G19" s="161"/>
      <c r="H19" s="114" t="s">
        <v>157</v>
      </c>
      <c r="I19" s="105"/>
      <c r="K19" s="107"/>
    </row>
    <row r="20" spans="1:11" s="108" customFormat="1" ht="35.25" customHeight="1">
      <c r="A20" s="100"/>
      <c r="B20" s="105"/>
      <c r="C20" s="134">
        <v>2021</v>
      </c>
      <c r="D20" s="134"/>
      <c r="E20" s="164">
        <v>5480</v>
      </c>
      <c r="F20" s="135">
        <v>70.7</v>
      </c>
      <c r="G20" s="162"/>
      <c r="H20" s="114" t="s">
        <v>158</v>
      </c>
      <c r="I20" s="105"/>
      <c r="K20" s="107"/>
    </row>
    <row r="21" spans="1:11" s="108" customFormat="1" ht="39" customHeight="1">
      <c r="A21" s="100"/>
      <c r="B21" s="105"/>
      <c r="C21" s="134">
        <v>2022</v>
      </c>
      <c r="D21" s="134"/>
      <c r="E21" s="165"/>
      <c r="F21" s="135">
        <v>68</v>
      </c>
      <c r="G21" s="163"/>
      <c r="H21" s="114" t="s">
        <v>159</v>
      </c>
      <c r="I21" s="105"/>
      <c r="K21" s="107"/>
    </row>
    <row r="22" spans="1:11" s="110" customFormat="1" ht="54.75" customHeight="1">
      <c r="A22" s="100">
        <v>2</v>
      </c>
      <c r="B22" s="109" t="s">
        <v>160</v>
      </c>
      <c r="C22" s="102"/>
      <c r="D22" s="102"/>
      <c r="E22" s="165"/>
      <c r="F22" s="103">
        <f>F23+F24+F25+F26</f>
        <v>2805.9</v>
      </c>
      <c r="G22" s="102"/>
      <c r="H22" s="116"/>
      <c r="I22" s="109"/>
      <c r="K22" s="111"/>
    </row>
    <row r="23" spans="1:11" s="108" customFormat="1" ht="29.25" customHeight="1">
      <c r="A23" s="100"/>
      <c r="B23" s="105"/>
      <c r="C23" s="134">
        <v>2019</v>
      </c>
      <c r="D23" s="134"/>
      <c r="E23" s="165"/>
      <c r="F23" s="113">
        <f>379+302.4</f>
        <v>681.4</v>
      </c>
      <c r="G23" s="157" t="s">
        <v>155</v>
      </c>
      <c r="H23" s="114" t="s">
        <v>156</v>
      </c>
      <c r="I23" s="105"/>
      <c r="K23" s="107"/>
    </row>
    <row r="24" spans="1:11" s="108" customFormat="1" ht="29.25" customHeight="1">
      <c r="A24" s="100"/>
      <c r="B24" s="105"/>
      <c r="C24" s="134">
        <v>2020</v>
      </c>
      <c r="D24" s="134"/>
      <c r="E24" s="165"/>
      <c r="F24" s="135">
        <v>587</v>
      </c>
      <c r="G24" s="157"/>
      <c r="H24" s="114" t="s">
        <v>157</v>
      </c>
      <c r="I24" s="105"/>
      <c r="K24" s="107"/>
    </row>
    <row r="25" spans="1:11" s="108" customFormat="1" ht="29.25" customHeight="1">
      <c r="A25" s="100"/>
      <c r="B25" s="105"/>
      <c r="C25" s="134">
        <v>2021</v>
      </c>
      <c r="D25" s="134"/>
      <c r="E25" s="165"/>
      <c r="F25" s="135">
        <v>898</v>
      </c>
      <c r="G25" s="157"/>
      <c r="H25" s="114" t="s">
        <v>158</v>
      </c>
      <c r="I25" s="105"/>
      <c r="K25" s="107"/>
    </row>
    <row r="26" spans="1:11" s="108" customFormat="1" ht="29.25" customHeight="1">
      <c r="A26" s="100"/>
      <c r="B26" s="105"/>
      <c r="C26" s="134">
        <v>2022</v>
      </c>
      <c r="D26" s="134"/>
      <c r="E26" s="165"/>
      <c r="F26" s="130">
        <v>639.5</v>
      </c>
      <c r="G26" s="157"/>
      <c r="H26" s="114" t="s">
        <v>159</v>
      </c>
      <c r="I26" s="105"/>
      <c r="K26" s="107"/>
    </row>
    <row r="27" spans="1:11" s="110" customFormat="1" ht="34.5" customHeight="1">
      <c r="A27" s="100">
        <v>3</v>
      </c>
      <c r="B27" s="109" t="s">
        <v>161</v>
      </c>
      <c r="C27" s="102"/>
      <c r="D27" s="102"/>
      <c r="E27" s="165"/>
      <c r="F27" s="103">
        <f>F28+F29+F30+F31</f>
        <v>1496.9</v>
      </c>
      <c r="G27" s="117"/>
      <c r="H27" s="104"/>
      <c r="I27" s="109"/>
      <c r="K27" s="111"/>
    </row>
    <row r="28" spans="1:11" s="108" customFormat="1" ht="35.25" customHeight="1">
      <c r="A28" s="100"/>
      <c r="B28" s="105"/>
      <c r="C28" s="134">
        <v>2019</v>
      </c>
      <c r="D28" s="134"/>
      <c r="E28" s="165"/>
      <c r="F28" s="113">
        <f>123.6+128.3</f>
        <v>251.9</v>
      </c>
      <c r="G28" s="157" t="s">
        <v>155</v>
      </c>
      <c r="H28" s="114" t="s">
        <v>156</v>
      </c>
      <c r="I28" s="105"/>
      <c r="K28" s="107"/>
    </row>
    <row r="29" spans="1:11" s="108" customFormat="1" ht="35.25" customHeight="1">
      <c r="A29" s="100"/>
      <c r="B29" s="105"/>
      <c r="C29" s="134">
        <v>2020</v>
      </c>
      <c r="D29" s="134"/>
      <c r="E29" s="165"/>
      <c r="F29" s="135">
        <v>177.5</v>
      </c>
      <c r="G29" s="157"/>
      <c r="H29" s="114" t="s">
        <v>157</v>
      </c>
      <c r="I29" s="105"/>
      <c r="K29" s="107"/>
    </row>
    <row r="30" spans="1:11" s="108" customFormat="1" ht="35.25" customHeight="1">
      <c r="A30" s="100"/>
      <c r="B30" s="105"/>
      <c r="C30" s="134">
        <v>2021</v>
      </c>
      <c r="D30" s="134"/>
      <c r="E30" s="165"/>
      <c r="F30" s="135">
        <v>672</v>
      </c>
      <c r="G30" s="157"/>
      <c r="H30" s="114" t="s">
        <v>158</v>
      </c>
      <c r="I30" s="105"/>
      <c r="K30" s="107"/>
    </row>
    <row r="31" spans="1:11" s="108" customFormat="1" ht="35.25" customHeight="1">
      <c r="A31" s="100"/>
      <c r="B31" s="105"/>
      <c r="C31" s="134">
        <v>2022</v>
      </c>
      <c r="D31" s="134"/>
      <c r="E31" s="166"/>
      <c r="F31" s="135">
        <v>395.5</v>
      </c>
      <c r="G31" s="157"/>
      <c r="H31" s="114" t="s">
        <v>159</v>
      </c>
      <c r="I31" s="105"/>
      <c r="K31" s="107"/>
    </row>
    <row r="32" spans="1:11" s="110" customFormat="1" ht="44.25" customHeight="1">
      <c r="A32" s="100">
        <v>4</v>
      </c>
      <c r="B32" s="109" t="s">
        <v>162</v>
      </c>
      <c r="C32" s="102"/>
      <c r="D32" s="102"/>
      <c r="E32" s="167">
        <f>E38</f>
        <v>0</v>
      </c>
      <c r="F32" s="103">
        <f>F33+F34+F35+F36</f>
        <v>99.9</v>
      </c>
      <c r="G32" s="117"/>
      <c r="H32" s="104"/>
      <c r="I32" s="109"/>
      <c r="K32" s="111"/>
    </row>
    <row r="33" spans="1:11" s="108" customFormat="1" ht="19.5" customHeight="1">
      <c r="A33" s="100"/>
      <c r="B33" s="101"/>
      <c r="C33" s="134">
        <v>2019</v>
      </c>
      <c r="D33" s="134"/>
      <c r="E33" s="168"/>
      <c r="F33" s="113">
        <v>88.5</v>
      </c>
      <c r="G33" s="158" t="s">
        <v>155</v>
      </c>
      <c r="H33" s="104"/>
      <c r="I33" s="105"/>
      <c r="K33" s="107"/>
    </row>
    <row r="34" spans="1:11" s="108" customFormat="1" ht="19.5" customHeight="1">
      <c r="A34" s="100"/>
      <c r="B34" s="101"/>
      <c r="C34" s="134">
        <v>2020</v>
      </c>
      <c r="D34" s="134"/>
      <c r="E34" s="168"/>
      <c r="F34" s="103"/>
      <c r="G34" s="158"/>
      <c r="H34" s="104"/>
      <c r="I34" s="105"/>
      <c r="K34" s="107"/>
    </row>
    <row r="35" spans="1:11" s="108" customFormat="1" ht="19.5" customHeight="1">
      <c r="A35" s="100"/>
      <c r="B35" s="101"/>
      <c r="C35" s="134">
        <v>2021</v>
      </c>
      <c r="D35" s="134"/>
      <c r="E35" s="168"/>
      <c r="F35" s="135">
        <v>11.4</v>
      </c>
      <c r="G35" s="158"/>
      <c r="H35" s="116" t="s">
        <v>163</v>
      </c>
      <c r="I35" s="105"/>
      <c r="K35" s="107"/>
    </row>
    <row r="36" spans="1:11" s="108" customFormat="1" ht="19.5" customHeight="1">
      <c r="A36" s="100"/>
      <c r="B36" s="101"/>
      <c r="C36" s="134">
        <v>2022</v>
      </c>
      <c r="D36" s="134"/>
      <c r="E36" s="168"/>
      <c r="F36" s="103"/>
      <c r="G36" s="158"/>
      <c r="H36" s="104"/>
      <c r="I36" s="105"/>
      <c r="K36" s="107"/>
    </row>
    <row r="37" spans="1:12" s="41" customFormat="1" ht="45" customHeight="1">
      <c r="A37" s="27" t="s">
        <v>2</v>
      </c>
      <c r="B37" s="40" t="s">
        <v>109</v>
      </c>
      <c r="C37" s="26"/>
      <c r="D37" s="58">
        <f>D38</f>
        <v>350</v>
      </c>
      <c r="E37" s="168"/>
      <c r="F37" s="70">
        <f>F38</f>
        <v>313.5</v>
      </c>
      <c r="G37" s="26"/>
      <c r="H37" s="26"/>
      <c r="I37" s="26"/>
      <c r="L37" s="42"/>
    </row>
    <row r="38" spans="1:12" s="24" customFormat="1" ht="108" customHeight="1">
      <c r="A38" s="26">
        <v>1</v>
      </c>
      <c r="B38" s="46" t="s">
        <v>136</v>
      </c>
      <c r="C38" s="57">
        <v>2019</v>
      </c>
      <c r="D38" s="118">
        <v>350</v>
      </c>
      <c r="E38" s="169"/>
      <c r="F38" s="26">
        <v>313.5</v>
      </c>
      <c r="G38" s="26" t="s">
        <v>137</v>
      </c>
      <c r="H38" s="49" t="s">
        <v>138</v>
      </c>
      <c r="I38" s="29"/>
      <c r="J38" s="98"/>
      <c r="L38" s="25"/>
    </row>
    <row r="46" ht="18.75">
      <c r="J46" s="8" t="s">
        <v>216</v>
      </c>
    </row>
  </sheetData>
  <sheetProtection/>
  <mergeCells count="22">
    <mergeCell ref="E20:E31"/>
    <mergeCell ref="E32:E38"/>
    <mergeCell ref="E9:E10"/>
    <mergeCell ref="I9:I10"/>
    <mergeCell ref="C9:C11"/>
    <mergeCell ref="G23:G26"/>
    <mergeCell ref="G28:G31"/>
    <mergeCell ref="G33:G36"/>
    <mergeCell ref="C14:C15"/>
    <mergeCell ref="D9:D11"/>
    <mergeCell ref="G18:G19"/>
    <mergeCell ref="G20:G21"/>
    <mergeCell ref="E17:E19"/>
    <mergeCell ref="D5:F5"/>
    <mergeCell ref="A5:A6"/>
    <mergeCell ref="B5:B6"/>
    <mergeCell ref="C5:C6"/>
    <mergeCell ref="A2:I2"/>
    <mergeCell ref="A3:I3"/>
    <mergeCell ref="H5:H6"/>
    <mergeCell ref="I5:I6"/>
    <mergeCell ref="G5:G6"/>
  </mergeCells>
  <printOptions/>
  <pageMargins left="0.196850393700787" right="0.196850393700787" top="0.47244094488189" bottom="0.433070866141732" header="0.31496062992126" footer="0.31496062992126"/>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M22"/>
  <sheetViews>
    <sheetView tabSelected="1" zoomScalePageLayoutView="0" workbookViewId="0" topLeftCell="A1">
      <selection activeCell="H13" sqref="H13"/>
    </sheetView>
  </sheetViews>
  <sheetFormatPr defaultColWidth="9.00390625" defaultRowHeight="15.75"/>
  <cols>
    <col min="1" max="1" width="5.50390625" style="4" customWidth="1"/>
    <col min="2" max="2" width="28.75390625" style="4" customWidth="1"/>
    <col min="3" max="3" width="12.125" style="4" customWidth="1"/>
    <col min="4" max="4" width="11.00390625" style="4" customWidth="1"/>
    <col min="5" max="9" width="10.625" style="4" customWidth="1"/>
    <col min="10" max="10" width="28.00390625" style="4" customWidth="1"/>
    <col min="11" max="11" width="10.25390625" style="4" customWidth="1"/>
    <col min="12" max="12" width="10.625" style="4" bestFit="1" customWidth="1"/>
    <col min="13" max="16384" width="9.00390625" style="4" customWidth="1"/>
  </cols>
  <sheetData>
    <row r="1" spans="2:4" ht="18.75">
      <c r="B1" s="5" t="s">
        <v>31</v>
      </c>
      <c r="C1" s="5"/>
      <c r="D1" s="5"/>
    </row>
    <row r="2" spans="1:11" ht="18.75">
      <c r="A2" s="174" t="s">
        <v>139</v>
      </c>
      <c r="B2" s="174"/>
      <c r="C2" s="174"/>
      <c r="D2" s="174"/>
      <c r="E2" s="174"/>
      <c r="F2" s="174"/>
      <c r="G2" s="174"/>
      <c r="H2" s="174"/>
      <c r="I2" s="174"/>
      <c r="J2" s="174"/>
      <c r="K2" s="174"/>
    </row>
    <row r="3" spans="1:11" ht="18.75">
      <c r="A3" s="154" t="s">
        <v>205</v>
      </c>
      <c r="B3" s="154"/>
      <c r="C3" s="154"/>
      <c r="D3" s="154"/>
      <c r="E3" s="154"/>
      <c r="F3" s="154"/>
      <c r="G3" s="154"/>
      <c r="H3" s="154"/>
      <c r="I3" s="154"/>
      <c r="J3" s="154"/>
      <c r="K3" s="154"/>
    </row>
    <row r="4" ht="13.5" customHeight="1">
      <c r="A4" s="6"/>
    </row>
    <row r="5" spans="1:11" ht="18.75">
      <c r="A5" s="175" t="s">
        <v>15</v>
      </c>
      <c r="B5" s="175"/>
      <c r="C5" s="175"/>
      <c r="D5" s="175"/>
      <c r="E5" s="175"/>
      <c r="F5" s="175"/>
      <c r="G5" s="175"/>
      <c r="H5" s="175"/>
      <c r="I5" s="175"/>
      <c r="J5" s="175"/>
      <c r="K5" s="175"/>
    </row>
    <row r="6" spans="1:11" s="119" customFormat="1" ht="28.5" customHeight="1">
      <c r="A6" s="183" t="s">
        <v>4</v>
      </c>
      <c r="B6" s="151" t="s">
        <v>16</v>
      </c>
      <c r="C6" s="176" t="s">
        <v>164</v>
      </c>
      <c r="D6" s="178" t="s">
        <v>168</v>
      </c>
      <c r="E6" s="179"/>
      <c r="F6" s="179"/>
      <c r="G6" s="179"/>
      <c r="H6" s="179"/>
      <c r="I6" s="180"/>
      <c r="J6" s="176" t="s">
        <v>22</v>
      </c>
      <c r="K6" s="176" t="s">
        <v>3</v>
      </c>
    </row>
    <row r="7" spans="1:12" s="17" customFormat="1" ht="90.75" customHeight="1">
      <c r="A7" s="183"/>
      <c r="B7" s="151"/>
      <c r="C7" s="177"/>
      <c r="D7" s="18" t="s">
        <v>165</v>
      </c>
      <c r="E7" s="18" t="s">
        <v>166</v>
      </c>
      <c r="F7" s="18" t="s">
        <v>17</v>
      </c>
      <c r="G7" s="18" t="s">
        <v>18</v>
      </c>
      <c r="H7" s="18" t="s">
        <v>19</v>
      </c>
      <c r="I7" s="18" t="s">
        <v>20</v>
      </c>
      <c r="J7" s="177"/>
      <c r="K7" s="177"/>
      <c r="L7" s="119"/>
    </row>
    <row r="8" spans="1:12" ht="51.75" customHeight="1">
      <c r="A8" s="181" t="s">
        <v>12</v>
      </c>
      <c r="B8" s="182"/>
      <c r="C8" s="120">
        <f aca="true" t="shared" si="0" ref="C8:I8">C9+C11+C16</f>
        <v>13414.5</v>
      </c>
      <c r="D8" s="120">
        <f t="shared" si="0"/>
        <v>8656.3</v>
      </c>
      <c r="E8" s="120">
        <f t="shared" si="0"/>
        <v>4758.2</v>
      </c>
      <c r="F8" s="120">
        <f t="shared" si="0"/>
        <v>3151</v>
      </c>
      <c r="G8" s="120">
        <f t="shared" si="0"/>
        <v>2789.4</v>
      </c>
      <c r="H8" s="120">
        <f t="shared" si="0"/>
        <v>3641.1000000000004</v>
      </c>
      <c r="I8" s="120">
        <f t="shared" si="0"/>
        <v>3833</v>
      </c>
      <c r="J8" s="51"/>
      <c r="K8" s="50"/>
      <c r="L8" s="52"/>
    </row>
    <row r="9" spans="1:11" s="38" customFormat="1" ht="55.5" customHeight="1">
      <c r="A9" s="27">
        <v>1</v>
      </c>
      <c r="B9" s="36" t="s">
        <v>21</v>
      </c>
      <c r="C9" s="120">
        <f aca="true" t="shared" si="1" ref="C9:C17">D9+E9</f>
        <v>8342.8</v>
      </c>
      <c r="D9" s="70">
        <f aca="true" t="shared" si="2" ref="D9:I9">D10</f>
        <v>8342.8</v>
      </c>
      <c r="E9" s="70">
        <f t="shared" si="2"/>
        <v>0</v>
      </c>
      <c r="F9" s="70">
        <f t="shared" si="2"/>
        <v>1645.8</v>
      </c>
      <c r="G9" s="70">
        <f t="shared" si="2"/>
        <v>1978</v>
      </c>
      <c r="H9" s="70">
        <f t="shared" si="2"/>
        <v>1989</v>
      </c>
      <c r="I9" s="70">
        <f t="shared" si="2"/>
        <v>2730</v>
      </c>
      <c r="J9" s="127"/>
      <c r="K9" s="37"/>
    </row>
    <row r="10" spans="1:12" s="19" customFormat="1" ht="141" customHeight="1">
      <c r="A10" s="26" t="s">
        <v>107</v>
      </c>
      <c r="B10" s="33" t="s">
        <v>130</v>
      </c>
      <c r="C10" s="120">
        <f t="shared" si="1"/>
        <v>8342.8</v>
      </c>
      <c r="D10" s="121">
        <f>F10+G10+H10+I10</f>
        <v>8342.8</v>
      </c>
      <c r="E10" s="35"/>
      <c r="F10" s="34">
        <f>'[1]02'!E9+'[1]02'!E10+'[1]02'!E11</f>
        <v>1645.8</v>
      </c>
      <c r="G10" s="35">
        <f>'[1]02'!E12</f>
        <v>1978</v>
      </c>
      <c r="H10" s="35">
        <f>'[1]02'!E13</f>
        <v>1989</v>
      </c>
      <c r="I10" s="35">
        <v>2730</v>
      </c>
      <c r="J10" s="39" t="s">
        <v>112</v>
      </c>
      <c r="K10" s="31"/>
      <c r="L10" s="47"/>
    </row>
    <row r="11" spans="1:11" s="7" customFormat="1" ht="28.5" customHeight="1">
      <c r="A11" s="71">
        <v>2</v>
      </c>
      <c r="B11" s="72" t="s">
        <v>108</v>
      </c>
      <c r="C11" s="120">
        <f t="shared" si="1"/>
        <v>4758.2</v>
      </c>
      <c r="D11" s="72"/>
      <c r="E11" s="73">
        <f>E12+E13+E14+E15</f>
        <v>4758.2</v>
      </c>
      <c r="F11" s="73">
        <f>F12+F13+F14+F15</f>
        <v>1191.7</v>
      </c>
      <c r="G11" s="73">
        <f>G12+G13+G14+G15</f>
        <v>811.4</v>
      </c>
      <c r="H11" s="73">
        <f>H12+H13+H14+H15</f>
        <v>1652.1000000000001</v>
      </c>
      <c r="I11" s="73">
        <f>I12+I13+I14+I15</f>
        <v>1103</v>
      </c>
      <c r="J11" s="69"/>
      <c r="K11" s="74"/>
    </row>
    <row r="12" spans="1:13" s="108" customFormat="1" ht="54.75" customHeight="1">
      <c r="A12" s="122" t="s">
        <v>107</v>
      </c>
      <c r="B12" s="112" t="s">
        <v>154</v>
      </c>
      <c r="C12" s="123">
        <f>D12+E12</f>
        <v>355.50000000000006</v>
      </c>
      <c r="D12" s="112"/>
      <c r="E12" s="124">
        <f>F12+G12+H12+I12</f>
        <v>355.50000000000006</v>
      </c>
      <c r="F12" s="125">
        <f>'[2]02'!F18</f>
        <v>169.90000000000003</v>
      </c>
      <c r="G12" s="126">
        <f>'[2]02'!F19</f>
        <v>46.9</v>
      </c>
      <c r="H12" s="115">
        <f>'[2]02'!F20</f>
        <v>70.7</v>
      </c>
      <c r="I12" s="115">
        <f>'[2]02'!F21</f>
        <v>68</v>
      </c>
      <c r="J12" s="170" t="s">
        <v>167</v>
      </c>
      <c r="K12" s="105"/>
      <c r="M12" s="107"/>
    </row>
    <row r="13" spans="1:13" s="108" customFormat="1" ht="54.75" customHeight="1">
      <c r="A13" s="136" t="s">
        <v>107</v>
      </c>
      <c r="B13" s="105" t="s">
        <v>160</v>
      </c>
      <c r="C13" s="123">
        <f>D13+E13</f>
        <v>2805.9</v>
      </c>
      <c r="D13" s="105"/>
      <c r="E13" s="124">
        <f>F13+G13+H13+I13</f>
        <v>2805.9</v>
      </c>
      <c r="F13" s="135">
        <f>'[2]02'!F23</f>
        <v>681.4</v>
      </c>
      <c r="G13" s="126">
        <f>'[2]02'!F24</f>
        <v>587</v>
      </c>
      <c r="H13" s="135">
        <f>'[2]02'!F25</f>
        <v>898</v>
      </c>
      <c r="I13" s="135">
        <f>'[2]02'!F26</f>
        <v>639.5</v>
      </c>
      <c r="J13" s="171"/>
      <c r="K13" s="105"/>
      <c r="M13" s="107"/>
    </row>
    <row r="14" spans="1:13" s="108" customFormat="1" ht="34.5" customHeight="1">
      <c r="A14" s="122" t="s">
        <v>107</v>
      </c>
      <c r="B14" s="112" t="s">
        <v>161</v>
      </c>
      <c r="C14" s="123">
        <f>D14+E14</f>
        <v>1496.9</v>
      </c>
      <c r="D14" s="112"/>
      <c r="E14" s="124">
        <f>F14+G14+H14+I14</f>
        <v>1496.9</v>
      </c>
      <c r="F14" s="125">
        <f>'[2]02'!F28</f>
        <v>251.9</v>
      </c>
      <c r="G14" s="126">
        <f>'[2]02'!F29</f>
        <v>177.5</v>
      </c>
      <c r="H14" s="115">
        <f>'[2]02'!F30</f>
        <v>672</v>
      </c>
      <c r="I14" s="115">
        <f>'[2]02'!F31</f>
        <v>395.5</v>
      </c>
      <c r="J14" s="171"/>
      <c r="K14" s="105"/>
      <c r="M14" s="107"/>
    </row>
    <row r="15" spans="1:13" s="108" customFormat="1" ht="44.25" customHeight="1">
      <c r="A15" s="122" t="s">
        <v>107</v>
      </c>
      <c r="B15" s="112" t="s">
        <v>162</v>
      </c>
      <c r="C15" s="123">
        <f>D15+E15</f>
        <v>99.9</v>
      </c>
      <c r="D15" s="112"/>
      <c r="E15" s="124">
        <f>F15+G15+H15+I15</f>
        <v>99.9</v>
      </c>
      <c r="F15" s="125">
        <f>'[2]02'!F33</f>
        <v>88.5</v>
      </c>
      <c r="G15" s="126">
        <f>'[2]02'!F34</f>
        <v>0</v>
      </c>
      <c r="H15" s="115">
        <f>'[2]02'!F35</f>
        <v>11.4</v>
      </c>
      <c r="I15" s="115">
        <f>'[2]02'!F36</f>
        <v>0</v>
      </c>
      <c r="J15" s="172"/>
      <c r="K15" s="105"/>
      <c r="M15" s="107"/>
    </row>
    <row r="16" spans="1:11" s="38" customFormat="1" ht="54.75" customHeight="1">
      <c r="A16" s="27">
        <v>3</v>
      </c>
      <c r="B16" s="36" t="s">
        <v>109</v>
      </c>
      <c r="C16" s="120">
        <f>D16+E16</f>
        <v>313.5</v>
      </c>
      <c r="D16" s="36">
        <f>D17</f>
        <v>313.5</v>
      </c>
      <c r="E16" s="73"/>
      <c r="F16" s="53">
        <f>F17</f>
        <v>313.5</v>
      </c>
      <c r="G16" s="53"/>
      <c r="H16" s="53"/>
      <c r="I16" s="53"/>
      <c r="J16" s="37"/>
      <c r="K16" s="37"/>
    </row>
    <row r="17" spans="1:11" ht="120.75" customHeight="1">
      <c r="A17" s="26">
        <v>1</v>
      </c>
      <c r="B17" s="46" t="s">
        <v>136</v>
      </c>
      <c r="C17" s="120">
        <f t="shared" si="1"/>
        <v>313.5</v>
      </c>
      <c r="D17" s="46">
        <f>F17+G17+H17+I17</f>
        <v>313.5</v>
      </c>
      <c r="E17" s="75"/>
      <c r="F17" s="31">
        <v>313.5</v>
      </c>
      <c r="G17" s="31"/>
      <c r="H17" s="26"/>
      <c r="I17" s="49"/>
      <c r="J17" s="46" t="s">
        <v>140</v>
      </c>
      <c r="K17" s="60"/>
    </row>
    <row r="21" spans="7:8" ht="18.75">
      <c r="G21" s="173"/>
      <c r="H21" s="173"/>
    </row>
    <row r="22" ht="18.75">
      <c r="G22" s="4" t="s">
        <v>123</v>
      </c>
    </row>
  </sheetData>
  <sheetProtection/>
  <mergeCells count="12">
    <mergeCell ref="A8:B8"/>
    <mergeCell ref="A6:A7"/>
    <mergeCell ref="B6:B7"/>
    <mergeCell ref="J12:J15"/>
    <mergeCell ref="G21:H21"/>
    <mergeCell ref="A2:K2"/>
    <mergeCell ref="A3:K3"/>
    <mergeCell ref="A5:K5"/>
    <mergeCell ref="C6:C7"/>
    <mergeCell ref="D6:I6"/>
    <mergeCell ref="J6:J7"/>
    <mergeCell ref="K6:K7"/>
  </mergeCells>
  <printOptions/>
  <pageMargins left="0.25" right="0.2" top="0.44" bottom="0.28" header="0.25" footer="0.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2023-03-08T00:43:06Z</cp:lastPrinted>
  <dcterms:created xsi:type="dcterms:W3CDTF">2011-06-22T01:26:57Z</dcterms:created>
  <dcterms:modified xsi:type="dcterms:W3CDTF">2023-03-08T00:43:09Z</dcterms:modified>
  <cp:category/>
  <cp:version/>
  <cp:contentType/>
  <cp:contentStatus/>
</cp:coreProperties>
</file>