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TM + PTNT CÁC NĂM\2023 ntm\HỌP BCĐ VÀ HS NTM NĂM 2023\HỌP BCĐ\Sơ bộ\"/>
    </mc:Choice>
  </mc:AlternateContent>
  <bookViews>
    <workbookView xWindow="-120" yWindow="-120" windowWidth="20730" windowHeight="11760" tabRatio="931"/>
  </bookViews>
  <sheets>
    <sheet name="Mẫu số 7.1" sheetId="1" r:id="rId1"/>
  </sheets>
  <calcPr calcId="152511"/>
</workbook>
</file>

<file path=xl/calcChain.xml><?xml version="1.0" encoding="utf-8"?>
<calcChain xmlns="http://schemas.openxmlformats.org/spreadsheetml/2006/main">
  <c r="I198" i="1" l="1"/>
  <c r="H198" i="1"/>
  <c r="F198" i="1"/>
  <c r="E198" i="1"/>
  <c r="D198" i="1"/>
  <c r="C198" i="1"/>
  <c r="J197" i="1"/>
  <c r="G197" i="1"/>
  <c r="J196" i="1"/>
  <c r="J195" i="1"/>
  <c r="G195" i="1"/>
  <c r="J194" i="1"/>
  <c r="J193" i="1"/>
  <c r="G193" i="1"/>
  <c r="J192" i="1"/>
  <c r="G192" i="1"/>
  <c r="J191" i="1"/>
  <c r="G191" i="1"/>
  <c r="J190" i="1"/>
  <c r="G190" i="1"/>
  <c r="J189" i="1"/>
  <c r="G189" i="1"/>
  <c r="J188" i="1"/>
  <c r="G188" i="1"/>
  <c r="I186" i="1"/>
  <c r="G179" i="1"/>
  <c r="H186" i="1"/>
  <c r="F186" i="1"/>
  <c r="E186" i="1"/>
  <c r="D186" i="1"/>
  <c r="C186" i="1"/>
  <c r="J185" i="1"/>
  <c r="G185" i="1"/>
  <c r="J184" i="1"/>
  <c r="G184" i="1"/>
  <c r="J183" i="1"/>
  <c r="G183" i="1"/>
  <c r="J182" i="1"/>
  <c r="G182" i="1"/>
  <c r="J181" i="1"/>
  <c r="G181" i="1"/>
  <c r="J180" i="1"/>
  <c r="G180" i="1"/>
  <c r="J179" i="1"/>
  <c r="G198" i="1" l="1"/>
  <c r="J198" i="1"/>
  <c r="G186" i="1"/>
  <c r="J186" i="1"/>
  <c r="I177" i="1" l="1"/>
  <c r="H177" i="1"/>
  <c r="F177" i="1"/>
  <c r="E177" i="1"/>
  <c r="D177" i="1"/>
  <c r="C177" i="1"/>
  <c r="I169" i="1" l="1"/>
  <c r="H169" i="1"/>
  <c r="J169" i="1" s="1"/>
  <c r="F169" i="1"/>
  <c r="E169" i="1"/>
  <c r="G169" i="1" s="1"/>
  <c r="D169" i="1"/>
  <c r="J168" i="1"/>
  <c r="J167" i="1"/>
  <c r="J166" i="1"/>
  <c r="J165" i="1"/>
  <c r="J164" i="1"/>
  <c r="J163" i="1"/>
  <c r="J162" i="1"/>
  <c r="J161" i="1"/>
  <c r="J160" i="1"/>
  <c r="J159" i="1"/>
  <c r="I157" i="1" l="1"/>
  <c r="H157" i="1"/>
  <c r="F157" i="1"/>
  <c r="E157" i="1"/>
  <c r="D157" i="1"/>
  <c r="C157" i="1"/>
  <c r="J156" i="1"/>
  <c r="G156" i="1"/>
  <c r="J155" i="1"/>
  <c r="G155" i="1"/>
  <c r="J154" i="1"/>
  <c r="G154" i="1"/>
  <c r="J153" i="1"/>
  <c r="G153" i="1"/>
  <c r="J152" i="1"/>
  <c r="G152" i="1"/>
  <c r="J151" i="1"/>
  <c r="G151" i="1"/>
  <c r="G157" i="1" l="1"/>
  <c r="J157" i="1"/>
  <c r="I149" i="1"/>
  <c r="H149" i="1"/>
  <c r="F149" i="1"/>
  <c r="E149" i="1"/>
  <c r="D149" i="1"/>
  <c r="C149" i="1"/>
  <c r="J148" i="1"/>
  <c r="G148" i="1"/>
  <c r="J147" i="1"/>
  <c r="G147" i="1"/>
  <c r="J146" i="1"/>
  <c r="G146" i="1"/>
  <c r="J145" i="1"/>
  <c r="G145" i="1"/>
  <c r="J144" i="1"/>
  <c r="G144" i="1"/>
  <c r="J143" i="1"/>
  <c r="G143" i="1"/>
  <c r="J142" i="1"/>
  <c r="G142" i="1"/>
  <c r="J141" i="1"/>
  <c r="G141" i="1"/>
  <c r="J140" i="1"/>
  <c r="G140" i="1"/>
  <c r="J139" i="1"/>
  <c r="G139" i="1"/>
  <c r="I137" i="1"/>
  <c r="H137" i="1"/>
  <c r="F137" i="1"/>
  <c r="E137" i="1"/>
  <c r="D137" i="1"/>
  <c r="C137" i="1"/>
  <c r="J136" i="1"/>
  <c r="G136" i="1"/>
  <c r="J135" i="1"/>
  <c r="G135" i="1"/>
  <c r="J133" i="1"/>
  <c r="G133" i="1"/>
  <c r="J132" i="1"/>
  <c r="G132" i="1"/>
  <c r="J131" i="1"/>
  <c r="G131" i="1"/>
  <c r="J130" i="1"/>
  <c r="G130" i="1"/>
  <c r="G137" i="1" l="1"/>
  <c r="J137" i="1"/>
  <c r="G149" i="1"/>
  <c r="J149" i="1"/>
  <c r="I128" i="1"/>
  <c r="H128" i="1"/>
  <c r="F128" i="1"/>
  <c r="E128" i="1"/>
  <c r="D128" i="1"/>
  <c r="C128" i="1"/>
  <c r="J127" i="1"/>
  <c r="G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G118" i="1"/>
  <c r="J117" i="1"/>
  <c r="G117" i="1"/>
  <c r="J116" i="1"/>
  <c r="G116" i="1"/>
  <c r="G128" i="1" l="1"/>
  <c r="J128" i="1"/>
  <c r="G114" i="1"/>
  <c r="G113" i="1"/>
  <c r="G112" i="1"/>
  <c r="G111" i="1"/>
  <c r="G110" i="1"/>
  <c r="G109" i="1"/>
  <c r="G108" i="1"/>
  <c r="G107" i="1"/>
  <c r="J104" i="1" l="1"/>
  <c r="G104" i="1"/>
  <c r="J103" i="1"/>
  <c r="G103" i="1"/>
  <c r="J102" i="1"/>
  <c r="G102" i="1"/>
  <c r="J101" i="1"/>
  <c r="G101" i="1"/>
  <c r="J100" i="1"/>
  <c r="G100" i="1"/>
  <c r="J99" i="1"/>
  <c r="G99" i="1"/>
  <c r="J98" i="1"/>
  <c r="G98" i="1"/>
  <c r="J97" i="1"/>
  <c r="G97" i="1"/>
  <c r="I95" i="1" l="1"/>
  <c r="H95" i="1"/>
  <c r="F95" i="1"/>
  <c r="E95" i="1"/>
  <c r="D95" i="1"/>
  <c r="C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I85" i="1"/>
  <c r="H85" i="1"/>
  <c r="F85" i="1"/>
  <c r="E85" i="1"/>
  <c r="D85" i="1"/>
  <c r="C85" i="1"/>
  <c r="J84" i="1"/>
  <c r="G84" i="1"/>
  <c r="J83" i="1"/>
  <c r="G83" i="1"/>
  <c r="J82" i="1"/>
  <c r="G82" i="1"/>
  <c r="J81" i="1"/>
  <c r="G81" i="1"/>
  <c r="J80" i="1"/>
  <c r="G80" i="1"/>
  <c r="J79" i="1"/>
  <c r="G79" i="1"/>
  <c r="G85" i="1" l="1"/>
  <c r="J85" i="1"/>
  <c r="G95" i="1"/>
  <c r="J95" i="1"/>
  <c r="I77" i="1"/>
  <c r="H77" i="1"/>
  <c r="F77" i="1"/>
  <c r="E77" i="1"/>
  <c r="D77" i="1"/>
  <c r="C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I66" i="1"/>
  <c r="H66" i="1"/>
  <c r="J66" i="1" s="1"/>
  <c r="E66" i="1"/>
  <c r="G66" i="1" s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G77" i="1" l="1"/>
  <c r="J77" i="1"/>
  <c r="I57" i="1"/>
  <c r="H57" i="1"/>
  <c r="F57" i="1"/>
  <c r="E57" i="1"/>
  <c r="D57" i="1"/>
  <c r="C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G57" i="1" l="1"/>
  <c r="J57" i="1"/>
  <c r="H28" i="1"/>
  <c r="E28" i="1"/>
  <c r="D28" i="1"/>
  <c r="C28" i="1"/>
  <c r="G28" i="1" l="1"/>
  <c r="J28" i="1"/>
</calcChain>
</file>

<file path=xl/sharedStrings.xml><?xml version="1.0" encoding="utf-8"?>
<sst xmlns="http://schemas.openxmlformats.org/spreadsheetml/2006/main" count="274" uniqueCount="239">
  <si>
    <t>TT</t>
  </si>
  <si>
    <t>Đơn vị</t>
  </si>
  <si>
    <t>Số hộ</t>
  </si>
  <si>
    <t>Nhân khẩu</t>
  </si>
  <si>
    <t>Tổng số hộ nghèo</t>
  </si>
  <si>
    <t>Tổng số hộ cận nghèo</t>
  </si>
  <si>
    <t xml:space="preserve">Số hộ </t>
  </si>
  <si>
    <t>A</t>
  </si>
  <si>
    <t>B</t>
  </si>
  <si>
    <t>Tỷ lệ (%)</t>
  </si>
  <si>
    <t>5=3/1</t>
  </si>
  <si>
    <t>8=6/1</t>
  </si>
  <si>
    <t>Mẫu số 7.1</t>
  </si>
  <si>
    <t>Ghi chú</t>
  </si>
  <si>
    <r>
      <t xml:space="preserve">Tổng số hộ dân cư </t>
    </r>
    <r>
      <rPr>
        <sz val="12"/>
        <rFont val="Times New Roman"/>
        <family val="1"/>
      </rPr>
      <t>(Tại thời điểm rà soát)</t>
    </r>
  </si>
  <si>
    <t>Tổng cộng</t>
  </si>
  <si>
    <t xml:space="preserve"> TỔNG HỢP KẾT QUẢ RÀ SOÁT HỘ NGHÈO, HỘ CẬN NGHÈO NĂM 2023 </t>
  </si>
  <si>
    <r>
      <t xml:space="preserve">Kết quả rà soát </t>
    </r>
    <r>
      <rPr>
        <sz val="12"/>
        <rFont val="Times New Roman"/>
        <family val="1"/>
      </rPr>
      <t>(sơ bộ)</t>
    </r>
  </si>
  <si>
    <t>Bản Băng Sản</t>
  </si>
  <si>
    <t>Bản Biếng</t>
  </si>
  <si>
    <t>Bản Bông Ban</t>
  </si>
  <si>
    <t>Bản Tân Lập</t>
  </si>
  <si>
    <t>Bản Chấng</t>
  </si>
  <si>
    <t>Bản Pom Ban</t>
  </si>
  <si>
    <t>Bản Đứa</t>
  </si>
  <si>
    <t>Bản Én Pậu</t>
  </si>
  <si>
    <t>Bản Món</t>
  </si>
  <si>
    <t xml:space="preserve">Bản Hới Nọ </t>
  </si>
  <si>
    <t>Bản Hới Trong</t>
  </si>
  <si>
    <t>Bản Ta</t>
  </si>
  <si>
    <t>Bản Lé Xôm</t>
  </si>
  <si>
    <t>Bản Lói</t>
  </si>
  <si>
    <t xml:space="preserve">Bản Ngúa </t>
  </si>
  <si>
    <t>Bản Lạ</t>
  </si>
  <si>
    <t>Bản Có</t>
  </si>
  <si>
    <t>Bản Thẳm Pao</t>
  </si>
  <si>
    <t>Bản Hua Ca</t>
  </si>
  <si>
    <t>Xã Quài Tở</t>
  </si>
  <si>
    <t>I</t>
  </si>
  <si>
    <t>Bản Sái Ngoài</t>
  </si>
  <si>
    <t>Bản Sái Trong</t>
  </si>
  <si>
    <t>Bản Nát</t>
  </si>
  <si>
    <t>Bản Giăng</t>
  </si>
  <si>
    <t>Bản Sảo</t>
  </si>
  <si>
    <t>Bản Kệt</t>
  </si>
  <si>
    <t>Bản Cản</t>
  </si>
  <si>
    <t>Bản Cuông</t>
  </si>
  <si>
    <t>Bản Sáng</t>
  </si>
  <si>
    <t>Bản Cá</t>
  </si>
  <si>
    <t>Bản Phủ</t>
  </si>
  <si>
    <t>Bản phung</t>
  </si>
  <si>
    <t>Bản khá</t>
  </si>
  <si>
    <t>II</t>
  </si>
  <si>
    <t>Xã Quài Cang</t>
  </si>
  <si>
    <t>III</t>
  </si>
  <si>
    <t>Xã Quài Nưa</t>
  </si>
  <si>
    <t>Bản Củ</t>
  </si>
  <si>
    <t>Bản Cang</t>
  </si>
  <si>
    <t>Bản Chá</t>
  </si>
  <si>
    <t>Bản Bó Giáng</t>
  </si>
  <si>
    <t>Bản Mạ Khúa</t>
  </si>
  <si>
    <t>Bản Giáng</t>
  </si>
  <si>
    <t>Bản Minh Thắng</t>
  </si>
  <si>
    <t>Bản Cọ</t>
  </si>
  <si>
    <t>Bản Nong Liếng</t>
  </si>
  <si>
    <t>Bản Pha Nàng</t>
  </si>
  <si>
    <t>Bản Chăn</t>
  </si>
  <si>
    <t>Bản Ten</t>
  </si>
  <si>
    <t>IV</t>
  </si>
  <si>
    <t>Xã Chiềng Sinh</t>
  </si>
  <si>
    <t>Ta Cơn</t>
  </si>
  <si>
    <t>Che Phai 1</t>
  </si>
  <si>
    <t>Che Phai 2</t>
  </si>
  <si>
    <t>Bản Kép</t>
  </si>
  <si>
    <t>Bản Dửn</t>
  </si>
  <si>
    <t>Bản Hiệu</t>
  </si>
  <si>
    <t>Ly Xôm</t>
  </si>
  <si>
    <t xml:space="preserve">Tổng số </t>
  </si>
  <si>
    <t>V</t>
  </si>
  <si>
    <t xml:space="preserve"> Xã Mùn Chung</t>
  </si>
  <si>
    <t>Bản Bó lếch</t>
  </si>
  <si>
    <t>Bản Ta lếch</t>
  </si>
  <si>
    <t>Bản Huổi Cáy</t>
  </si>
  <si>
    <t>Bản Chiềng Ban</t>
  </si>
  <si>
    <t>Bản Co En</t>
  </si>
  <si>
    <t>Bản Xóm Chợ</t>
  </si>
  <si>
    <t>Bản Huổi Lóng</t>
  </si>
  <si>
    <t>Bản Phiêng Pẻn</t>
  </si>
  <si>
    <t>Bản Co Sản</t>
  </si>
  <si>
    <t xml:space="preserve">Tổng cộng </t>
  </si>
  <si>
    <t>VI</t>
  </si>
  <si>
    <t>Xã Nà Sáy</t>
  </si>
  <si>
    <t>Nà Sáy 1</t>
  </si>
  <si>
    <t>Nà Sáy 2</t>
  </si>
  <si>
    <t>Bản Hả</t>
  </si>
  <si>
    <t>Nậm Cá</t>
  </si>
  <si>
    <t>Hong Lực</t>
  </si>
  <si>
    <t>Huổi Sáy</t>
  </si>
  <si>
    <t>VII</t>
  </si>
  <si>
    <t>Xã Mường Thín</t>
  </si>
  <si>
    <t>Bản Hốc Chứn</t>
  </si>
  <si>
    <t>Bản Thín A</t>
  </si>
  <si>
    <t>Bản Thín B</t>
  </si>
  <si>
    <t>Bản Muông</t>
  </si>
  <si>
    <t>Bản Yên</t>
  </si>
  <si>
    <t>Bản Đông Liếng</t>
  </si>
  <si>
    <t xml:space="preserve">Bản Đông Thấp </t>
  </si>
  <si>
    <t>Bản Thẳm Xả</t>
  </si>
  <si>
    <t>VIII</t>
  </si>
  <si>
    <t>Xã Pú Nhung</t>
  </si>
  <si>
    <t>Xá Tự</t>
  </si>
  <si>
    <t>Khó Bua</t>
  </si>
  <si>
    <t>Đề Chia A</t>
  </si>
  <si>
    <t>Đề Chia B</t>
  </si>
  <si>
    <t>Phiêng Pi</t>
  </si>
  <si>
    <t>Tênh Lá</t>
  </si>
  <si>
    <t>Trung Dình</t>
  </si>
  <si>
    <t>Chua Lú</t>
  </si>
  <si>
    <t>IX</t>
  </si>
  <si>
    <t>Xã Tỏa Tình</t>
  </si>
  <si>
    <t>Bản Hua Sa A</t>
  </si>
  <si>
    <t>Bản Hua Sa B</t>
  </si>
  <si>
    <t>Háng Tầu</t>
  </si>
  <si>
    <t>Bản Lồng</t>
  </si>
  <si>
    <t>Bản Tỏa Tình</t>
  </si>
  <si>
    <t>Bản Sông Ia</t>
  </si>
  <si>
    <t>Bản Chế Á</t>
  </si>
  <si>
    <t>X</t>
  </si>
  <si>
    <t>Xã Mường Mùn</t>
  </si>
  <si>
    <t>Hỏm Hốc</t>
  </si>
  <si>
    <t>Bản Lúm</t>
  </si>
  <si>
    <t>Gia Bọp</t>
  </si>
  <si>
    <t xml:space="preserve"> Xuân Tươi</t>
  </si>
  <si>
    <t>Huổi Cáy</t>
  </si>
  <si>
    <t>Huổi Khạ</t>
  </si>
  <si>
    <t>Huổi Lốt</t>
  </si>
  <si>
    <t>Mường 1</t>
  </si>
  <si>
    <t>Mường 2</t>
  </si>
  <si>
    <t>Nà Chua</t>
  </si>
  <si>
    <t>Pú Piến</t>
  </si>
  <si>
    <t>Ta Pao</t>
  </si>
  <si>
    <t>XI</t>
  </si>
  <si>
    <t>Xã Rạng Đông</t>
  </si>
  <si>
    <t>Bon B</t>
  </si>
  <si>
    <t>Nậm Mu</t>
  </si>
  <si>
    <t>Háng Á</t>
  </si>
  <si>
    <t>Noong Luông</t>
  </si>
  <si>
    <t>Rạng Đông</t>
  </si>
  <si>
    <t>Xá Nhè</t>
  </si>
  <si>
    <t>Bon A</t>
  </si>
  <si>
    <t>XII</t>
  </si>
  <si>
    <t>Xã Chiềng Đông</t>
  </si>
  <si>
    <t>Bản Phang</t>
  </si>
  <si>
    <t>Bản Cộng</t>
  </si>
  <si>
    <t>Bản Vánh 1</t>
  </si>
  <si>
    <t>Bản Vánh 2</t>
  </si>
  <si>
    <t>Bản Vánh 3</t>
  </si>
  <si>
    <t>Bản Bó</t>
  </si>
  <si>
    <t>Bản Nôm</t>
  </si>
  <si>
    <t>Bản Hua Nạ</t>
  </si>
  <si>
    <t>Bản Hua Chăn</t>
  </si>
  <si>
    <t>XIII</t>
  </si>
  <si>
    <t>Xã  Nà Tòng</t>
  </si>
  <si>
    <t>Nà Tòng</t>
  </si>
  <si>
    <t>Nong Tóng</t>
  </si>
  <si>
    <t>Pá Tong</t>
  </si>
  <si>
    <t>Nậm Bay</t>
  </si>
  <si>
    <t>Co Phát</t>
  </si>
  <si>
    <t>Co Muông</t>
  </si>
  <si>
    <t>XIV</t>
  </si>
  <si>
    <t>Xã Phình Sáng</t>
  </si>
  <si>
    <t>Mý Làng A</t>
  </si>
  <si>
    <t>Phàng Củ</t>
  </si>
  <si>
    <t>Phiêng Hoa</t>
  </si>
  <si>
    <t>Háng Chua</t>
  </si>
  <si>
    <t>Khua Trá</t>
  </si>
  <si>
    <t>Phình Sáng</t>
  </si>
  <si>
    <t>Phiêng Cải</t>
  </si>
  <si>
    <t>Mý Làng B</t>
  </si>
  <si>
    <t>Háng Khúa</t>
  </si>
  <si>
    <t>Nậm Din</t>
  </si>
  <si>
    <t>XV</t>
  </si>
  <si>
    <t>Xã Ta Ma</t>
  </si>
  <si>
    <t>Bản Thớ Tỷ</t>
  </si>
  <si>
    <t>46,25</t>
  </si>
  <si>
    <t>5,00</t>
  </si>
  <si>
    <t>Bản Háng Chua</t>
  </si>
  <si>
    <t>46,61</t>
  </si>
  <si>
    <t>6,76</t>
  </si>
  <si>
    <t>Bản Kề Cải</t>
  </si>
  <si>
    <t>51,46</t>
  </si>
  <si>
    <t>2,90</t>
  </si>
  <si>
    <t>Bản Nà Đắng</t>
  </si>
  <si>
    <t>51,26</t>
  </si>
  <si>
    <t>5,0</t>
  </si>
  <si>
    <t>Bản Trạm Củ</t>
  </si>
  <si>
    <t>45,45</t>
  </si>
  <si>
    <t>3,0</t>
  </si>
  <si>
    <t>Bản Phình Cứ</t>
  </si>
  <si>
    <t>58,84</t>
  </si>
  <si>
    <t>2,30</t>
  </si>
  <si>
    <t>51,99</t>
  </si>
  <si>
    <t>3,86</t>
  </si>
  <si>
    <t>XVI</t>
  </si>
  <si>
    <t>Xã Mường Khong</t>
  </si>
  <si>
    <t>Bản Co Đứa</t>
  </si>
  <si>
    <t>Bản Khong Tở</t>
  </si>
  <si>
    <t>Bản Khong Nưa</t>
  </si>
  <si>
    <t>Bản Phai Mướng</t>
  </si>
  <si>
    <t>Bản Phiêng Hin</t>
  </si>
  <si>
    <t>Bản Huổi Nôm</t>
  </si>
  <si>
    <t>Bản Hua Sát</t>
  </si>
  <si>
    <t>XVII</t>
  </si>
  <si>
    <t>Xã Pú Xi</t>
  </si>
  <si>
    <t>Bản Hua Mức 1</t>
  </si>
  <si>
    <t>Bản Hua Mức 2</t>
  </si>
  <si>
    <t>Bản Hua Mức 3</t>
  </si>
  <si>
    <t>Bản Pú Xi 1</t>
  </si>
  <si>
    <t>Bản Pú Xi 2</t>
  </si>
  <si>
    <t>Bản Hát Khoang</t>
  </si>
  <si>
    <t>Bản Hát Láu</t>
  </si>
  <si>
    <t>Bản Hua Mùn</t>
  </si>
  <si>
    <t>Bản Thẩm Mú</t>
  </si>
  <si>
    <t>Bản Thẩm Táng</t>
  </si>
  <si>
    <t>XVIII</t>
  </si>
  <si>
    <t>Xã Tênh Phông</t>
  </si>
  <si>
    <t>Bản Huổi Anh</t>
  </si>
  <si>
    <t> 213</t>
  </si>
  <si>
    <t>Bản Ten Hon</t>
  </si>
  <si>
    <t>Bản Xá Tự</t>
  </si>
  <si>
    <t> 79</t>
  </si>
  <si>
    <t>438 </t>
  </si>
  <si>
    <t>Bản Há Dùa</t>
  </si>
  <si>
    <t>Bản Thặm nặm</t>
  </si>
  <si>
    <t> 316</t>
  </si>
  <si>
    <t> 1.713</t>
  </si>
  <si>
    <t>công nhận 2021</t>
  </si>
  <si>
    <t>công nhận 2022</t>
  </si>
  <si>
    <t>ĐX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</si>
</sst>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4"/>
      <color rgb="FF0000FF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Times New Roman"/>
      <family val="1"/>
      <charset val="163"/>
    </font>
    <font>
      <sz val="14"/>
      <name val="Times New Roman"/>
      <family val="2"/>
    </font>
    <font>
      <sz val="14"/>
      <color theme="1"/>
      <name val="Times New Roman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63"/>
      <scheme val="minor"/>
    </font>
    <font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3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26" fillId="0" borderId="0"/>
    <xf numFmtId="0" fontId="24" fillId="0" borderId="0"/>
  </cellStyleXfs>
  <cellXfs count="193">
    <xf numFmtId="0" fontId="0" fillId="0" borderId="0" xfId="0"/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164" fontId="5" fillId="2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vertical="center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" fillId="0" borderId="1" xfId="2" applyFont="1" applyBorder="1" applyAlignment="1">
      <alignment wrapText="1"/>
    </xf>
    <xf numFmtId="2" fontId="11" fillId="0" borderId="1" xfId="0" applyNumberFormat="1" applyFont="1" applyBorder="1" applyAlignment="1"/>
    <xf numFmtId="0" fontId="25" fillId="0" borderId="1" xfId="0" applyFont="1" applyBorder="1"/>
    <xf numFmtId="9" fontId="1" fillId="2" borderId="1" xfId="4" applyFont="1" applyFill="1" applyBorder="1" applyAlignment="1">
      <alignment vertical="center" wrapText="1"/>
    </xf>
    <xf numFmtId="9" fontId="2" fillId="2" borderId="1" xfId="4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1" fillId="0" borderId="1" xfId="0" applyFont="1" applyBorder="1"/>
    <xf numFmtId="0" fontId="2" fillId="0" borderId="1" xfId="8" applyFont="1" applyBorder="1" applyAlignment="1">
      <alignment horizontal="center"/>
    </xf>
    <xf numFmtId="0" fontId="1" fillId="0" borderId="1" xfId="8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2" fillId="2" borderId="1" xfId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4" fillId="2" borderId="1" xfId="0" applyFont="1" applyFill="1" applyBorder="1"/>
    <xf numFmtId="167" fontId="2" fillId="2" borderId="1" xfId="0" applyNumberFormat="1" applyFont="1" applyFill="1" applyBorder="1" applyAlignment="1"/>
    <xf numFmtId="167" fontId="2" fillId="4" borderId="1" xfId="0" applyNumberFormat="1" applyFont="1" applyFill="1" applyBorder="1" applyAlignment="1"/>
    <xf numFmtId="167" fontId="1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2" fillId="4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 wrapText="1"/>
    </xf>
    <xf numFmtId="0" fontId="1" fillId="2" borderId="1" xfId="6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2" fontId="11" fillId="3" borderId="1" xfId="0" applyNumberFormat="1" applyFont="1" applyFill="1" applyBorder="1" applyAlignment="1"/>
    <xf numFmtId="2" fontId="12" fillId="3" borderId="1" xfId="0" applyNumberFormat="1" applyFont="1" applyFill="1" applyBorder="1" applyAlignment="1"/>
    <xf numFmtId="9" fontId="1" fillId="3" borderId="1" xfId="4" applyFont="1" applyFill="1" applyBorder="1" applyAlignment="1">
      <alignment vertical="center" wrapText="1"/>
    </xf>
    <xf numFmtId="9" fontId="2" fillId="3" borderId="1" xfId="4" applyFont="1" applyFill="1" applyBorder="1" applyAlignment="1">
      <alignment vertical="center" wrapText="1"/>
    </xf>
    <xf numFmtId="43" fontId="2" fillId="3" borderId="1" xfId="1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vertical="center"/>
    </xf>
    <xf numFmtId="2" fontId="12" fillId="3" borderId="1" xfId="0" applyNumberFormat="1" applyFont="1" applyFill="1" applyBorder="1" applyAlignment="1">
      <alignment vertical="center"/>
    </xf>
    <xf numFmtId="167" fontId="2" fillId="3" borderId="1" xfId="0" applyNumberFormat="1" applyFont="1" applyFill="1" applyBorder="1" applyAlignment="1"/>
    <xf numFmtId="167" fontId="1" fillId="3" borderId="1" xfId="0" applyNumberFormat="1" applyFont="1" applyFill="1" applyBorder="1" applyAlignment="1"/>
    <xf numFmtId="0" fontId="3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14" fillId="2" borderId="1" xfId="6" applyFont="1" applyFill="1" applyBorder="1" applyAlignment="1"/>
    <xf numFmtId="0" fontId="11" fillId="2" borderId="1" xfId="7" applyFont="1" applyFill="1" applyBorder="1" applyAlignment="1">
      <alignment vertical="center"/>
    </xf>
    <xf numFmtId="0" fontId="5" fillId="0" borderId="1" xfId="0" applyFont="1" applyBorder="1" applyAlignment="1"/>
    <xf numFmtId="0" fontId="4" fillId="0" borderId="1" xfId="0" applyFont="1" applyBorder="1" applyAlignment="1"/>
    <xf numFmtId="0" fontId="2" fillId="0" borderId="1" xfId="8" applyFont="1" applyBorder="1" applyAlignment="1"/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166" fontId="19" fillId="2" borderId="1" xfId="2" applyNumberFormat="1" applyFont="1" applyFill="1" applyBorder="1" applyAlignment="1">
      <alignment vertical="center" wrapText="1"/>
    </xf>
    <xf numFmtId="166" fontId="19" fillId="3" borderId="1" xfId="2" applyNumberFormat="1" applyFont="1" applyFill="1" applyBorder="1" applyAlignment="1">
      <alignment vertical="center" wrapText="1"/>
    </xf>
    <xf numFmtId="166" fontId="20" fillId="2" borderId="1" xfId="2" applyNumberFormat="1" applyFont="1" applyFill="1" applyBorder="1" applyAlignment="1">
      <alignment vertical="center" wrapText="1"/>
    </xf>
    <xf numFmtId="166" fontId="20" fillId="3" borderId="1" xfId="2" applyNumberFormat="1" applyFont="1" applyFill="1" applyBorder="1" applyAlignment="1">
      <alignment vertical="center" wrapText="1"/>
    </xf>
    <xf numFmtId="166" fontId="2" fillId="2" borderId="1" xfId="2" applyNumberFormat="1" applyFont="1" applyFill="1" applyBorder="1" applyAlignment="1">
      <alignment vertical="center" wrapText="1"/>
    </xf>
    <xf numFmtId="166" fontId="2" fillId="3" borderId="1" xfId="2" applyNumberFormat="1" applyFont="1" applyFill="1" applyBorder="1" applyAlignment="1">
      <alignment vertical="center" wrapText="1"/>
    </xf>
    <xf numFmtId="37" fontId="21" fillId="2" borderId="1" xfId="2" applyNumberFormat="1" applyFont="1" applyFill="1" applyBorder="1" applyAlignment="1">
      <alignment vertical="center" wrapText="1"/>
    </xf>
    <xf numFmtId="39" fontId="21" fillId="3" borderId="1" xfId="5" applyNumberFormat="1" applyFont="1" applyFill="1" applyBorder="1" applyAlignment="1">
      <alignment vertical="center" wrapText="1"/>
    </xf>
    <xf numFmtId="39" fontId="21" fillId="2" borderId="1" xfId="2" applyNumberFormat="1" applyFont="1" applyFill="1" applyBorder="1" applyAlignment="1">
      <alignment vertical="center" wrapText="1"/>
    </xf>
    <xf numFmtId="37" fontId="21" fillId="2" borderId="1" xfId="2" applyNumberFormat="1" applyFont="1" applyFill="1" applyBorder="1" applyAlignment="1">
      <alignment vertical="top" wrapText="1"/>
    </xf>
    <xf numFmtId="0" fontId="21" fillId="0" borderId="1" xfId="0" applyFont="1" applyBorder="1" applyAlignment="1"/>
    <xf numFmtId="0" fontId="21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/>
    <xf numFmtId="166" fontId="11" fillId="3" borderId="1" xfId="0" applyNumberFormat="1" applyFont="1" applyFill="1" applyBorder="1" applyAlignment="1"/>
    <xf numFmtId="0" fontId="11" fillId="0" borderId="1" xfId="0" applyFont="1" applyBorder="1" applyAlignment="1"/>
    <xf numFmtId="166" fontId="11" fillId="0" borderId="1" xfId="0" applyNumberFormat="1" applyFont="1" applyBorder="1" applyAlignment="1"/>
    <xf numFmtId="0" fontId="5" fillId="0" borderId="1" xfId="0" applyFont="1" applyFill="1" applyBorder="1" applyAlignment="1">
      <alignment vertical="center" wrapText="1"/>
    </xf>
    <xf numFmtId="166" fontId="12" fillId="3" borderId="1" xfId="0" applyNumberFormat="1" applyFont="1" applyFill="1" applyBorder="1" applyAlignment="1"/>
    <xf numFmtId="166" fontId="12" fillId="0" borderId="1" xfId="0" applyNumberFormat="1" applyFont="1" applyBorder="1" applyAlignment="1"/>
    <xf numFmtId="0" fontId="2" fillId="2" borderId="1" xfId="0" applyNumberFormat="1" applyFont="1" applyFill="1" applyBorder="1" applyAlignment="1">
      <alignment vertical="center" wrapText="1"/>
    </xf>
    <xf numFmtId="2" fontId="2" fillId="3" borderId="1" xfId="1" applyNumberFormat="1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2" fontId="1" fillId="3" borderId="1" xfId="1" applyNumberFormat="1" applyFont="1" applyFill="1" applyBorder="1" applyAlignment="1">
      <alignment vertical="center" wrapText="1"/>
    </xf>
    <xf numFmtId="2" fontId="1" fillId="2" borderId="1" xfId="1" applyNumberFormat="1" applyFont="1" applyFill="1" applyBorder="1" applyAlignment="1">
      <alignment vertical="center" wrapText="1"/>
    </xf>
    <xf numFmtId="166" fontId="14" fillId="3" borderId="1" xfId="0" applyNumberFormat="1" applyFont="1" applyFill="1" applyBorder="1" applyAlignment="1"/>
    <xf numFmtId="166" fontId="14" fillId="0" borderId="1" xfId="0" applyNumberFormat="1" applyFont="1" applyBorder="1" applyAlignment="1"/>
    <xf numFmtId="2" fontId="14" fillId="0" borderId="1" xfId="0" applyNumberFormat="1" applyFont="1" applyBorder="1" applyAlignment="1"/>
    <xf numFmtId="2" fontId="14" fillId="3" borderId="1" xfId="0" applyNumberFormat="1" applyFont="1" applyFill="1" applyBorder="1" applyAlignment="1"/>
    <xf numFmtId="41" fontId="13" fillId="0" borderId="1" xfId="3" applyFont="1" applyBorder="1" applyAlignment="1"/>
    <xf numFmtId="2" fontId="13" fillId="3" borderId="1" xfId="0" applyNumberFormat="1" applyFont="1" applyFill="1" applyBorder="1" applyAlignment="1"/>
    <xf numFmtId="2" fontId="13" fillId="0" borderId="1" xfId="0" applyNumberFormat="1" applyFont="1" applyBorder="1" applyAlignment="1"/>
    <xf numFmtId="0" fontId="10" fillId="0" borderId="1" xfId="0" applyFont="1" applyBorder="1" applyAlignment="1"/>
    <xf numFmtId="164" fontId="14" fillId="2" borderId="1" xfId="6" applyNumberFormat="1" applyFont="1" applyFill="1" applyBorder="1" applyAlignment="1">
      <alignment vertical="center" wrapText="1"/>
    </xf>
    <xf numFmtId="0" fontId="14" fillId="0" borderId="1" xfId="2" applyFont="1" applyBorder="1" applyAlignment="1"/>
    <xf numFmtId="165" fontId="14" fillId="3" borderId="1" xfId="5" applyNumberFormat="1" applyFont="1" applyFill="1" applyBorder="1" applyAlignment="1">
      <alignment vertical="center" wrapText="1"/>
    </xf>
    <xf numFmtId="165" fontId="14" fillId="2" borderId="1" xfId="5" applyNumberFormat="1" applyFont="1" applyFill="1" applyBorder="1" applyAlignment="1">
      <alignment vertical="center" wrapText="1"/>
    </xf>
    <xf numFmtId="164" fontId="2" fillId="2" borderId="1" xfId="6" applyNumberFormat="1" applyFont="1" applyFill="1" applyBorder="1" applyAlignment="1">
      <alignment vertical="center" wrapText="1"/>
    </xf>
    <xf numFmtId="3" fontId="2" fillId="2" borderId="1" xfId="6" applyNumberFormat="1" applyFont="1" applyFill="1" applyBorder="1" applyAlignment="1">
      <alignment vertical="center" wrapText="1"/>
    </xf>
    <xf numFmtId="164" fontId="1" fillId="2" borderId="1" xfId="6" applyNumberFormat="1" applyFont="1" applyFill="1" applyBorder="1" applyAlignment="1">
      <alignment vertical="center" wrapText="1"/>
    </xf>
    <xf numFmtId="0" fontId="13" fillId="2" borderId="1" xfId="6" applyFont="1" applyFill="1" applyBorder="1" applyAlignment="1"/>
    <xf numFmtId="0" fontId="13" fillId="0" borderId="1" xfId="2" applyFont="1" applyBorder="1" applyAlignment="1"/>
    <xf numFmtId="165" fontId="13" fillId="3" borderId="1" xfId="5" applyNumberFormat="1" applyFont="1" applyFill="1" applyBorder="1" applyAlignment="1">
      <alignment vertical="center" wrapText="1"/>
    </xf>
    <xf numFmtId="0" fontId="27" fillId="2" borderId="1" xfId="0" applyFont="1" applyFill="1" applyBorder="1" applyAlignment="1"/>
    <xf numFmtId="2" fontId="28" fillId="3" borderId="1" xfId="0" applyNumberFormat="1" applyFont="1" applyFill="1" applyBorder="1" applyAlignment="1"/>
    <xf numFmtId="1" fontId="14" fillId="2" borderId="1" xfId="2" applyNumberFormat="1" applyFont="1" applyFill="1" applyBorder="1" applyAlignment="1">
      <alignment vertical="center" wrapText="1"/>
    </xf>
    <xf numFmtId="2" fontId="28" fillId="2" borderId="1" xfId="0" applyNumberFormat="1" applyFont="1" applyFill="1" applyBorder="1" applyAlignment="1"/>
    <xf numFmtId="0" fontId="29" fillId="0" borderId="1" xfId="0" applyFont="1" applyBorder="1" applyAlignment="1"/>
    <xf numFmtId="0" fontId="30" fillId="0" borderId="1" xfId="0" applyFont="1" applyBorder="1" applyAlignment="1"/>
    <xf numFmtId="2" fontId="29" fillId="3" borderId="1" xfId="0" applyNumberFormat="1" applyFont="1" applyFill="1" applyBorder="1" applyAlignment="1"/>
    <xf numFmtId="2" fontId="29" fillId="0" borderId="1" xfId="0" applyNumberFormat="1" applyFont="1" applyBorder="1" applyAlignment="1"/>
    <xf numFmtId="0" fontId="2" fillId="2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3" fontId="1" fillId="3" borderId="1" xfId="0" applyNumberFormat="1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/>
    <xf numFmtId="2" fontId="5" fillId="0" borderId="1" xfId="0" applyNumberFormat="1" applyFont="1" applyBorder="1" applyAlignment="1"/>
    <xf numFmtId="0" fontId="5" fillId="2" borderId="1" xfId="0" applyFont="1" applyFill="1" applyBorder="1" applyAlignment="1"/>
    <xf numFmtId="2" fontId="4" fillId="3" borderId="1" xfId="0" applyNumberFormat="1" applyFont="1" applyFill="1" applyBorder="1" applyAlignment="1"/>
    <xf numFmtId="2" fontId="4" fillId="0" borderId="1" xfId="0" applyNumberFormat="1" applyFont="1" applyBorder="1" applyAlignment="1"/>
    <xf numFmtId="0" fontId="2" fillId="0" borderId="1" xfId="0" applyFont="1" applyBorder="1" applyAlignment="1"/>
    <xf numFmtId="1" fontId="2" fillId="0" borderId="1" xfId="0" applyNumberFormat="1" applyFont="1" applyBorder="1" applyAlignment="1">
      <alignment vertical="center" wrapText="1"/>
    </xf>
    <xf numFmtId="2" fontId="2" fillId="3" borderId="1" xfId="0" applyNumberFormat="1" applyFont="1" applyFill="1" applyBorder="1" applyAlignment="1"/>
    <xf numFmtId="1" fontId="2" fillId="0" borderId="1" xfId="0" applyNumberFormat="1" applyFont="1" applyBorder="1" applyAlignment="1"/>
    <xf numFmtId="2" fontId="2" fillId="0" borderId="1" xfId="0" applyNumberFormat="1" applyFont="1" applyBorder="1" applyAlignment="1"/>
    <xf numFmtId="0" fontId="1" fillId="0" borderId="1" xfId="0" applyFont="1" applyBorder="1" applyAlignment="1"/>
    <xf numFmtId="1" fontId="1" fillId="0" borderId="1" xfId="0" applyNumberFormat="1" applyFont="1" applyBorder="1" applyAlignment="1"/>
    <xf numFmtId="2" fontId="1" fillId="3" borderId="1" xfId="0" applyNumberFormat="1" applyFont="1" applyFill="1" applyBorder="1" applyAlignment="1"/>
    <xf numFmtId="0" fontId="5" fillId="0" borderId="1" xfId="0" applyFont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3" fillId="2" borderId="1" xfId="0" applyFont="1" applyFill="1" applyBorder="1" applyAlignment="1"/>
    <xf numFmtId="0" fontId="33" fillId="4" borderId="1" xfId="0" applyFont="1" applyFill="1" applyBorder="1" applyAlignment="1"/>
    <xf numFmtId="3" fontId="1" fillId="2" borderId="1" xfId="0" applyNumberFormat="1" applyFont="1" applyFill="1" applyBorder="1" applyAlignment="1"/>
    <xf numFmtId="0" fontId="11" fillId="3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</cellXfs>
  <cellStyles count="9">
    <cellStyle name="Comma" xfId="1" builtinId="3"/>
    <cellStyle name="Comma [0]" xfId="3" builtinId="6"/>
    <cellStyle name="Comma 2" xfId="5"/>
    <cellStyle name="Normal" xfId="0" builtinId="0"/>
    <cellStyle name="Normal 2" xfId="2"/>
    <cellStyle name="Normal 2 2" xfId="7"/>
    <cellStyle name="Normal 3" xfId="6"/>
    <cellStyle name="Normal 8" xfId="8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5"/>
  <sheetViews>
    <sheetView tabSelected="1" topLeftCell="A94" zoomScale="70" zoomScaleNormal="70" workbookViewId="0">
      <selection activeCell="Q35" sqref="Q35"/>
    </sheetView>
  </sheetViews>
  <sheetFormatPr defaultColWidth="8.85546875" defaultRowHeight="15.75" x14ac:dyDescent="0.25"/>
  <cols>
    <col min="1" max="1" width="7.85546875" style="2" customWidth="1"/>
    <col min="2" max="2" width="17.42578125" style="2" customWidth="1"/>
    <col min="3" max="3" width="11.140625" style="2" customWidth="1"/>
    <col min="4" max="4" width="12.42578125" style="2" customWidth="1"/>
    <col min="5" max="5" width="7.85546875" style="2" customWidth="1"/>
    <col min="6" max="6" width="9" style="2" customWidth="1"/>
    <col min="7" max="7" width="10.140625" style="20" customWidth="1"/>
    <col min="8" max="8" width="7.28515625" style="2" customWidth="1"/>
    <col min="9" max="9" width="10.7109375" style="2" customWidth="1"/>
    <col min="10" max="10" width="11.7109375" style="2" customWidth="1"/>
    <col min="11" max="11" width="21.7109375" style="2" customWidth="1"/>
    <col min="12" max="16384" width="8.85546875" style="2"/>
  </cols>
  <sheetData>
    <row r="1" spans="1:11" ht="22.5" customHeight="1" x14ac:dyDescent="0.25">
      <c r="A1" s="12"/>
      <c r="B1" s="12"/>
      <c r="C1" s="12"/>
      <c r="D1" s="12"/>
      <c r="E1" s="12"/>
      <c r="F1" s="12"/>
      <c r="G1" s="18"/>
      <c r="H1" s="12"/>
      <c r="I1" s="12"/>
      <c r="J1" s="13" t="s">
        <v>12</v>
      </c>
    </row>
    <row r="2" spans="1:11" s="1" customFormat="1" ht="23.25" customHeight="1" x14ac:dyDescent="0.2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s="1" customFormat="1" ht="17.25" customHeight="1" x14ac:dyDescent="0.25">
      <c r="A3" s="7"/>
      <c r="B3" s="91"/>
      <c r="C3" s="91"/>
      <c r="D3" s="91"/>
      <c r="E3" s="91"/>
      <c r="F3" s="91"/>
      <c r="G3" s="103"/>
      <c r="H3" s="91"/>
      <c r="I3" s="91"/>
      <c r="J3" s="91"/>
    </row>
    <row r="4" spans="1:11" ht="20.45" customHeight="1" x14ac:dyDescent="0.25">
      <c r="A4" s="37" t="s">
        <v>0</v>
      </c>
      <c r="B4" s="92" t="s">
        <v>1</v>
      </c>
      <c r="C4" s="92" t="s">
        <v>14</v>
      </c>
      <c r="D4" s="92"/>
      <c r="E4" s="92" t="s">
        <v>17</v>
      </c>
      <c r="F4" s="92"/>
      <c r="G4" s="92"/>
      <c r="H4" s="92"/>
      <c r="I4" s="92"/>
      <c r="J4" s="92"/>
      <c r="K4" s="104" t="s">
        <v>13</v>
      </c>
    </row>
    <row r="5" spans="1:11" ht="22.15" customHeight="1" x14ac:dyDescent="0.25">
      <c r="A5" s="37"/>
      <c r="B5" s="92"/>
      <c r="C5" s="92"/>
      <c r="D5" s="92"/>
      <c r="E5" s="92" t="s">
        <v>4</v>
      </c>
      <c r="F5" s="92"/>
      <c r="G5" s="92"/>
      <c r="H5" s="92" t="s">
        <v>5</v>
      </c>
      <c r="I5" s="92"/>
      <c r="J5" s="92"/>
      <c r="K5" s="105"/>
    </row>
    <row r="6" spans="1:11" ht="39" customHeight="1" x14ac:dyDescent="0.25">
      <c r="A6" s="37"/>
      <c r="B6" s="92"/>
      <c r="C6" s="26" t="s">
        <v>2</v>
      </c>
      <c r="D6" s="26" t="s">
        <v>3</v>
      </c>
      <c r="E6" s="26" t="s">
        <v>6</v>
      </c>
      <c r="F6" s="26" t="s">
        <v>3</v>
      </c>
      <c r="G6" s="28" t="s">
        <v>9</v>
      </c>
      <c r="H6" s="26" t="s">
        <v>6</v>
      </c>
      <c r="I6" s="26" t="s">
        <v>3</v>
      </c>
      <c r="J6" s="26" t="s">
        <v>9</v>
      </c>
      <c r="K6" s="106"/>
    </row>
    <row r="7" spans="1:11" x14ac:dyDescent="0.25">
      <c r="A7" s="9" t="s">
        <v>7</v>
      </c>
      <c r="B7" s="93" t="s">
        <v>8</v>
      </c>
      <c r="C7" s="93">
        <v>1</v>
      </c>
      <c r="D7" s="93">
        <v>2</v>
      </c>
      <c r="E7" s="93">
        <v>3</v>
      </c>
      <c r="F7" s="93">
        <v>4</v>
      </c>
      <c r="G7" s="107" t="s">
        <v>10</v>
      </c>
      <c r="H7" s="93">
        <v>6</v>
      </c>
      <c r="I7" s="93">
        <v>7</v>
      </c>
      <c r="J7" s="93" t="s">
        <v>11</v>
      </c>
      <c r="K7" s="15"/>
    </row>
    <row r="8" spans="1:11" s="4" customFormat="1" ht="21.75" customHeight="1" x14ac:dyDescent="0.25">
      <c r="A8" s="8" t="s">
        <v>38</v>
      </c>
      <c r="B8" s="26" t="s">
        <v>37</v>
      </c>
      <c r="C8" s="26"/>
      <c r="D8" s="26"/>
      <c r="E8" s="26"/>
      <c r="F8" s="26"/>
      <c r="G8" s="28"/>
      <c r="H8" s="26"/>
      <c r="I8" s="26"/>
      <c r="J8" s="26"/>
      <c r="K8" s="26"/>
    </row>
    <row r="9" spans="1:11" s="5" customFormat="1" ht="29.25" customHeight="1" x14ac:dyDescent="0.25">
      <c r="A9" s="3">
        <v>1</v>
      </c>
      <c r="B9" s="14" t="s">
        <v>18</v>
      </c>
      <c r="C9" s="108">
        <v>152</v>
      </c>
      <c r="D9" s="6">
        <v>745</v>
      </c>
      <c r="E9" s="108">
        <v>8</v>
      </c>
      <c r="F9" s="109"/>
      <c r="G9" s="110">
        <v>5.3</v>
      </c>
      <c r="H9" s="108">
        <v>5</v>
      </c>
      <c r="I9" s="6"/>
      <c r="J9" s="108">
        <v>3.2</v>
      </c>
      <c r="K9" s="14" t="s">
        <v>237</v>
      </c>
    </row>
    <row r="10" spans="1:11" s="5" customFormat="1" ht="21.75" customHeight="1" x14ac:dyDescent="0.25">
      <c r="A10" s="3">
        <v>2</v>
      </c>
      <c r="B10" s="14" t="s">
        <v>19</v>
      </c>
      <c r="C10" s="108">
        <v>82</v>
      </c>
      <c r="D10" s="6">
        <v>436</v>
      </c>
      <c r="E10" s="108">
        <v>12</v>
      </c>
      <c r="F10" s="109"/>
      <c r="G10" s="110">
        <v>14.6</v>
      </c>
      <c r="H10" s="108">
        <v>7</v>
      </c>
      <c r="I10" s="6"/>
      <c r="J10" s="108">
        <v>7.3</v>
      </c>
      <c r="K10" s="77"/>
    </row>
    <row r="11" spans="1:11" s="5" customFormat="1" ht="21.75" customHeight="1" x14ac:dyDescent="0.25">
      <c r="A11" s="3">
        <v>3</v>
      </c>
      <c r="B11" s="14" t="s">
        <v>20</v>
      </c>
      <c r="C11" s="108">
        <v>154</v>
      </c>
      <c r="D11" s="6">
        <v>769</v>
      </c>
      <c r="E11" s="108">
        <v>34</v>
      </c>
      <c r="F11" s="109"/>
      <c r="G11" s="110">
        <v>22.1</v>
      </c>
      <c r="H11" s="108">
        <v>24</v>
      </c>
      <c r="I11" s="6"/>
      <c r="J11" s="108">
        <v>15.6</v>
      </c>
      <c r="K11" s="77"/>
    </row>
    <row r="12" spans="1:11" s="5" customFormat="1" ht="21.75" customHeight="1" x14ac:dyDescent="0.25">
      <c r="A12" s="3">
        <v>4</v>
      </c>
      <c r="B12" s="14" t="s">
        <v>21</v>
      </c>
      <c r="C12" s="108">
        <v>94</v>
      </c>
      <c r="D12" s="6">
        <v>274</v>
      </c>
      <c r="E12" s="108">
        <v>0</v>
      </c>
      <c r="F12" s="109"/>
      <c r="G12" s="110">
        <v>0</v>
      </c>
      <c r="H12" s="108">
        <v>0</v>
      </c>
      <c r="I12" s="6"/>
      <c r="J12" s="108">
        <v>0</v>
      </c>
      <c r="K12" s="14" t="s">
        <v>236</v>
      </c>
    </row>
    <row r="13" spans="1:11" s="5" customFormat="1" ht="21.75" customHeight="1" x14ac:dyDescent="0.25">
      <c r="A13" s="3">
        <v>5</v>
      </c>
      <c r="B13" s="14" t="s">
        <v>22</v>
      </c>
      <c r="C13" s="108">
        <v>109</v>
      </c>
      <c r="D13" s="6">
        <v>484</v>
      </c>
      <c r="E13" s="108">
        <v>6</v>
      </c>
      <c r="F13" s="109"/>
      <c r="G13" s="110">
        <v>5.5</v>
      </c>
      <c r="H13" s="108">
        <v>8</v>
      </c>
      <c r="I13" s="6"/>
      <c r="J13" s="108">
        <v>7.3</v>
      </c>
      <c r="K13" s="14" t="s">
        <v>237</v>
      </c>
    </row>
    <row r="14" spans="1:11" s="5" customFormat="1" ht="21.75" customHeight="1" x14ac:dyDescent="0.25">
      <c r="A14" s="3">
        <v>6</v>
      </c>
      <c r="B14" s="14" t="s">
        <v>23</v>
      </c>
      <c r="C14" s="108">
        <v>95</v>
      </c>
      <c r="D14" s="6">
        <v>436</v>
      </c>
      <c r="E14" s="108">
        <v>5</v>
      </c>
      <c r="F14" s="109"/>
      <c r="G14" s="110">
        <v>5.3</v>
      </c>
      <c r="H14" s="108">
        <v>6</v>
      </c>
      <c r="I14" s="6"/>
      <c r="J14" s="108">
        <v>6.3</v>
      </c>
      <c r="K14" s="14" t="s">
        <v>237</v>
      </c>
    </row>
    <row r="15" spans="1:11" s="5" customFormat="1" ht="21.75" customHeight="1" x14ac:dyDescent="0.25">
      <c r="A15" s="3">
        <v>7</v>
      </c>
      <c r="B15" s="14" t="s">
        <v>24</v>
      </c>
      <c r="C15" s="108">
        <v>98</v>
      </c>
      <c r="D15" s="6">
        <v>504</v>
      </c>
      <c r="E15" s="108">
        <v>17</v>
      </c>
      <c r="F15" s="109"/>
      <c r="G15" s="110">
        <v>17.3</v>
      </c>
      <c r="H15" s="108">
        <v>16</v>
      </c>
      <c r="I15" s="6"/>
      <c r="J15" s="108">
        <v>16.3</v>
      </c>
      <c r="K15" s="77"/>
    </row>
    <row r="16" spans="1:11" s="5" customFormat="1" ht="21.75" customHeight="1" x14ac:dyDescent="0.25">
      <c r="A16" s="3">
        <v>8</v>
      </c>
      <c r="B16" s="14" t="s">
        <v>25</v>
      </c>
      <c r="C16" s="108">
        <v>100</v>
      </c>
      <c r="D16" s="6">
        <v>598</v>
      </c>
      <c r="E16" s="108">
        <v>12</v>
      </c>
      <c r="F16" s="109"/>
      <c r="G16" s="110">
        <v>12</v>
      </c>
      <c r="H16" s="108">
        <v>17</v>
      </c>
      <c r="I16" s="6"/>
      <c r="J16" s="108">
        <v>17</v>
      </c>
      <c r="K16" s="77" t="s">
        <v>238</v>
      </c>
    </row>
    <row r="17" spans="1:11" s="5" customFormat="1" ht="21.75" customHeight="1" x14ac:dyDescent="0.25">
      <c r="A17" s="3">
        <v>9</v>
      </c>
      <c r="B17" s="14" t="s">
        <v>26</v>
      </c>
      <c r="C17" s="108">
        <v>131</v>
      </c>
      <c r="D17" s="6">
        <v>649</v>
      </c>
      <c r="E17" s="108">
        <v>16</v>
      </c>
      <c r="F17" s="109"/>
      <c r="G17" s="110">
        <v>12.2</v>
      </c>
      <c r="H17" s="108">
        <v>17</v>
      </c>
      <c r="I17" s="6"/>
      <c r="J17" s="108">
        <v>13</v>
      </c>
      <c r="K17" s="77" t="s">
        <v>238</v>
      </c>
    </row>
    <row r="18" spans="1:11" s="5" customFormat="1" ht="21.75" customHeight="1" x14ac:dyDescent="0.25">
      <c r="A18" s="3">
        <v>10</v>
      </c>
      <c r="B18" s="14" t="s">
        <v>27</v>
      </c>
      <c r="C18" s="108">
        <v>135</v>
      </c>
      <c r="D18" s="6">
        <v>675</v>
      </c>
      <c r="E18" s="108">
        <v>15</v>
      </c>
      <c r="F18" s="111"/>
      <c r="G18" s="112">
        <v>11.1</v>
      </c>
      <c r="H18" s="108">
        <v>17</v>
      </c>
      <c r="I18" s="6"/>
      <c r="J18" s="108">
        <v>12.6</v>
      </c>
      <c r="K18" s="77" t="s">
        <v>238</v>
      </c>
    </row>
    <row r="19" spans="1:11" s="5" customFormat="1" ht="21.75" customHeight="1" x14ac:dyDescent="0.25">
      <c r="A19" s="3">
        <v>11</v>
      </c>
      <c r="B19" s="14" t="s">
        <v>28</v>
      </c>
      <c r="C19" s="108">
        <v>89</v>
      </c>
      <c r="D19" s="6">
        <v>453</v>
      </c>
      <c r="E19" s="108">
        <v>10</v>
      </c>
      <c r="F19" s="109"/>
      <c r="G19" s="110">
        <v>11.2</v>
      </c>
      <c r="H19" s="108">
        <v>8</v>
      </c>
      <c r="I19" s="6"/>
      <c r="J19" s="108">
        <v>9</v>
      </c>
      <c r="K19" s="77" t="s">
        <v>238</v>
      </c>
    </row>
    <row r="20" spans="1:11" s="5" customFormat="1" ht="21.75" customHeight="1" x14ac:dyDescent="0.25">
      <c r="A20" s="3">
        <v>12</v>
      </c>
      <c r="B20" s="14" t="s">
        <v>29</v>
      </c>
      <c r="C20" s="108">
        <v>96</v>
      </c>
      <c r="D20" s="6">
        <v>487</v>
      </c>
      <c r="E20" s="108">
        <v>5</v>
      </c>
      <c r="F20" s="113"/>
      <c r="G20" s="114">
        <v>5.2</v>
      </c>
      <c r="H20" s="108">
        <v>4</v>
      </c>
      <c r="I20" s="6"/>
      <c r="J20" s="108">
        <v>4.2</v>
      </c>
      <c r="K20" s="14" t="s">
        <v>236</v>
      </c>
    </row>
    <row r="21" spans="1:11" s="1" customFormat="1" ht="21.75" customHeight="1" x14ac:dyDescent="0.25">
      <c r="A21" s="3">
        <v>13</v>
      </c>
      <c r="B21" s="14" t="s">
        <v>30</v>
      </c>
      <c r="C21" s="108">
        <v>158</v>
      </c>
      <c r="D21" s="6">
        <v>744</v>
      </c>
      <c r="E21" s="108">
        <v>10</v>
      </c>
      <c r="F21" s="109"/>
      <c r="G21" s="110">
        <v>6.3</v>
      </c>
      <c r="H21" s="108">
        <v>15</v>
      </c>
      <c r="I21" s="6"/>
      <c r="J21" s="108">
        <v>9.5</v>
      </c>
      <c r="K21" s="14" t="s">
        <v>237</v>
      </c>
    </row>
    <row r="22" spans="1:11" s="5" customFormat="1" ht="21.75" customHeight="1" x14ac:dyDescent="0.25">
      <c r="A22" s="3">
        <v>14</v>
      </c>
      <c r="B22" s="14" t="s">
        <v>31</v>
      </c>
      <c r="C22" s="108">
        <v>111</v>
      </c>
      <c r="D22" s="6">
        <v>548</v>
      </c>
      <c r="E22" s="108">
        <v>13</v>
      </c>
      <c r="F22" s="109"/>
      <c r="G22" s="110">
        <v>11.7</v>
      </c>
      <c r="H22" s="108">
        <v>17</v>
      </c>
      <c r="I22" s="6"/>
      <c r="J22" s="108">
        <v>15.3</v>
      </c>
      <c r="K22" s="77" t="s">
        <v>238</v>
      </c>
    </row>
    <row r="23" spans="1:11" s="1" customFormat="1" ht="21.75" customHeight="1" x14ac:dyDescent="0.25">
      <c r="A23" s="3">
        <v>15</v>
      </c>
      <c r="B23" s="14" t="s">
        <v>32</v>
      </c>
      <c r="C23" s="108">
        <v>122</v>
      </c>
      <c r="D23" s="6">
        <v>590</v>
      </c>
      <c r="E23" s="108">
        <v>13</v>
      </c>
      <c r="F23" s="109"/>
      <c r="G23" s="110">
        <v>10.7</v>
      </c>
      <c r="H23" s="108">
        <v>8</v>
      </c>
      <c r="I23" s="6"/>
      <c r="J23" s="108">
        <v>6.6</v>
      </c>
      <c r="K23" s="77" t="s">
        <v>238</v>
      </c>
    </row>
    <row r="24" spans="1:11" s="11" customFormat="1" ht="21.75" customHeight="1" x14ac:dyDescent="0.25">
      <c r="A24" s="3">
        <v>16</v>
      </c>
      <c r="B24" s="14" t="s">
        <v>33</v>
      </c>
      <c r="C24" s="108">
        <v>92</v>
      </c>
      <c r="D24" s="6">
        <v>449</v>
      </c>
      <c r="E24" s="108">
        <v>10</v>
      </c>
      <c r="F24" s="109"/>
      <c r="G24" s="110">
        <v>10.9</v>
      </c>
      <c r="H24" s="108">
        <v>18</v>
      </c>
      <c r="I24" s="10"/>
      <c r="J24" s="108">
        <v>17.399999999999999</v>
      </c>
      <c r="K24" s="77" t="s">
        <v>238</v>
      </c>
    </row>
    <row r="25" spans="1:11" s="1" customFormat="1" ht="21.75" customHeight="1" x14ac:dyDescent="0.25">
      <c r="A25" s="3">
        <v>17</v>
      </c>
      <c r="B25" s="14" t="s">
        <v>34</v>
      </c>
      <c r="C25" s="108">
        <v>150</v>
      </c>
      <c r="D25" s="6">
        <v>760</v>
      </c>
      <c r="E25" s="108">
        <v>12</v>
      </c>
      <c r="F25" s="109"/>
      <c r="G25" s="110">
        <v>8</v>
      </c>
      <c r="H25" s="108">
        <v>7</v>
      </c>
      <c r="I25" s="6"/>
      <c r="J25" s="108">
        <v>4.7</v>
      </c>
      <c r="K25" s="77" t="s">
        <v>238</v>
      </c>
    </row>
    <row r="26" spans="1:11" s="1" customFormat="1" ht="21.75" customHeight="1" x14ac:dyDescent="0.25">
      <c r="A26" s="3">
        <v>18</v>
      </c>
      <c r="B26" s="14" t="s">
        <v>35</v>
      </c>
      <c r="C26" s="108">
        <v>20</v>
      </c>
      <c r="D26" s="6">
        <v>116</v>
      </c>
      <c r="E26" s="108">
        <v>10</v>
      </c>
      <c r="F26" s="109"/>
      <c r="G26" s="110">
        <v>50</v>
      </c>
      <c r="H26" s="108">
        <v>4</v>
      </c>
      <c r="I26" s="6"/>
      <c r="J26" s="108">
        <v>20</v>
      </c>
      <c r="K26" s="14"/>
    </row>
    <row r="27" spans="1:11" s="1" customFormat="1" ht="21.75" customHeight="1" x14ac:dyDescent="0.25">
      <c r="A27" s="3">
        <v>19</v>
      </c>
      <c r="B27" s="14" t="s">
        <v>36</v>
      </c>
      <c r="C27" s="108">
        <v>85</v>
      </c>
      <c r="D27" s="6">
        <v>435</v>
      </c>
      <c r="E27" s="108">
        <v>29</v>
      </c>
      <c r="F27" s="109"/>
      <c r="G27" s="110">
        <v>34.1</v>
      </c>
      <c r="H27" s="108">
        <v>12</v>
      </c>
      <c r="I27" s="6"/>
      <c r="J27" s="108">
        <v>14.1</v>
      </c>
      <c r="K27" s="14"/>
    </row>
    <row r="28" spans="1:11" ht="21.75" customHeight="1" x14ac:dyDescent="0.25">
      <c r="A28" s="50" t="s">
        <v>89</v>
      </c>
      <c r="B28" s="50"/>
      <c r="C28" s="26">
        <f>SUM(C9:C27)</f>
        <v>2073</v>
      </c>
      <c r="D28" s="27">
        <f>SUM(D9:D27)</f>
        <v>10152</v>
      </c>
      <c r="E28" s="26">
        <f>SUM(E9:E27)</f>
        <v>237</v>
      </c>
      <c r="F28" s="26"/>
      <c r="G28" s="28">
        <f>E28/C28*100</f>
        <v>11.432706222865413</v>
      </c>
      <c r="H28" s="26">
        <f>SUM(H9:H27)</f>
        <v>210</v>
      </c>
      <c r="I28" s="26"/>
      <c r="J28" s="26">
        <f>H28/C28*100</f>
        <v>10.130246020260492</v>
      </c>
      <c r="K28" s="15"/>
    </row>
    <row r="29" spans="1:11" ht="21.75" customHeight="1" x14ac:dyDescent="0.25">
      <c r="A29" s="39" t="s">
        <v>52</v>
      </c>
      <c r="B29" s="77" t="s">
        <v>53</v>
      </c>
      <c r="C29" s="15"/>
      <c r="D29" s="16"/>
      <c r="E29" s="15"/>
      <c r="F29" s="15"/>
      <c r="G29" s="19"/>
      <c r="H29" s="15"/>
      <c r="I29" s="15"/>
      <c r="J29" s="15"/>
      <c r="K29" s="15"/>
    </row>
    <row r="30" spans="1:11" ht="21.75" customHeight="1" x14ac:dyDescent="0.25">
      <c r="A30" s="21">
        <v>1</v>
      </c>
      <c r="B30" s="22" t="s">
        <v>39</v>
      </c>
      <c r="C30" s="23">
        <v>114</v>
      </c>
      <c r="D30" s="23">
        <v>598</v>
      </c>
      <c r="E30" s="23">
        <v>18</v>
      </c>
      <c r="F30" s="115">
        <v>76</v>
      </c>
      <c r="G30" s="116">
        <v>15.789473684210526</v>
      </c>
      <c r="H30" s="23">
        <v>13</v>
      </c>
      <c r="I30" s="115">
        <v>60</v>
      </c>
      <c r="J30" s="117">
        <v>11.403508771929824</v>
      </c>
      <c r="K30" s="15"/>
    </row>
    <row r="31" spans="1:11" ht="21.75" customHeight="1" x14ac:dyDescent="0.25">
      <c r="A31" s="21">
        <v>2</v>
      </c>
      <c r="B31" s="22" t="s">
        <v>40</v>
      </c>
      <c r="C31" s="23">
        <v>151</v>
      </c>
      <c r="D31" s="23">
        <v>667</v>
      </c>
      <c r="E31" s="23">
        <v>17</v>
      </c>
      <c r="F31" s="118">
        <v>79</v>
      </c>
      <c r="G31" s="116">
        <v>11.258278145695364</v>
      </c>
      <c r="H31" s="23">
        <v>16</v>
      </c>
      <c r="I31" s="115">
        <v>64</v>
      </c>
      <c r="J31" s="117">
        <v>10.596026490066226</v>
      </c>
      <c r="K31" s="15" t="s">
        <v>236</v>
      </c>
    </row>
    <row r="32" spans="1:11" ht="21.75" customHeight="1" x14ac:dyDescent="0.25">
      <c r="A32" s="21">
        <v>3</v>
      </c>
      <c r="B32" s="22" t="s">
        <v>41</v>
      </c>
      <c r="C32" s="23">
        <v>135</v>
      </c>
      <c r="D32" s="23">
        <v>629</v>
      </c>
      <c r="E32" s="23">
        <v>24</v>
      </c>
      <c r="F32" s="118">
        <v>110</v>
      </c>
      <c r="G32" s="116">
        <v>17.777777777777779</v>
      </c>
      <c r="H32" s="23">
        <v>27</v>
      </c>
      <c r="I32" s="115">
        <v>135</v>
      </c>
      <c r="J32" s="117">
        <v>20</v>
      </c>
      <c r="K32" s="15"/>
    </row>
    <row r="33" spans="1:11" ht="21.75" customHeight="1" x14ac:dyDescent="0.25">
      <c r="A33" s="21">
        <v>4</v>
      </c>
      <c r="B33" s="22" t="s">
        <v>42</v>
      </c>
      <c r="C33" s="23">
        <v>85</v>
      </c>
      <c r="D33" s="23">
        <v>402</v>
      </c>
      <c r="E33" s="23">
        <v>18</v>
      </c>
      <c r="F33" s="118">
        <v>90</v>
      </c>
      <c r="G33" s="116">
        <v>21.176470588235293</v>
      </c>
      <c r="H33" s="23">
        <v>25</v>
      </c>
      <c r="I33" s="115">
        <v>125</v>
      </c>
      <c r="J33" s="117">
        <v>29.411764705882355</v>
      </c>
      <c r="K33" s="15"/>
    </row>
    <row r="34" spans="1:11" ht="21.75" customHeight="1" x14ac:dyDescent="0.25">
      <c r="A34" s="21">
        <v>5</v>
      </c>
      <c r="B34" s="22" t="s">
        <v>43</v>
      </c>
      <c r="C34" s="23">
        <v>149</v>
      </c>
      <c r="D34" s="23">
        <v>739</v>
      </c>
      <c r="E34" s="23">
        <v>35</v>
      </c>
      <c r="F34" s="118">
        <v>175</v>
      </c>
      <c r="G34" s="116">
        <v>23.48993288590604</v>
      </c>
      <c r="H34" s="23">
        <v>44</v>
      </c>
      <c r="I34" s="115">
        <v>220</v>
      </c>
      <c r="J34" s="117">
        <v>29.530201342281881</v>
      </c>
      <c r="K34" s="15"/>
    </row>
    <row r="35" spans="1:11" ht="21.75" customHeight="1" x14ac:dyDescent="0.25">
      <c r="A35" s="21">
        <v>6</v>
      </c>
      <c r="B35" s="22" t="s">
        <v>44</v>
      </c>
      <c r="C35" s="23">
        <v>155</v>
      </c>
      <c r="D35" s="23">
        <v>686</v>
      </c>
      <c r="E35" s="23">
        <v>48</v>
      </c>
      <c r="F35" s="118">
        <v>240</v>
      </c>
      <c r="G35" s="116">
        <v>30.967741935483872</v>
      </c>
      <c r="H35" s="23">
        <v>37</v>
      </c>
      <c r="I35" s="115">
        <v>199</v>
      </c>
      <c r="J35" s="117">
        <v>23.870967741935484</v>
      </c>
      <c r="K35" s="15"/>
    </row>
    <row r="36" spans="1:11" ht="21.75" customHeight="1" x14ac:dyDescent="0.25">
      <c r="A36" s="21">
        <v>7</v>
      </c>
      <c r="B36" s="22" t="s">
        <v>45</v>
      </c>
      <c r="C36" s="23">
        <v>203</v>
      </c>
      <c r="D36" s="23">
        <v>911</v>
      </c>
      <c r="E36" s="23">
        <v>44</v>
      </c>
      <c r="F36" s="118">
        <v>220</v>
      </c>
      <c r="G36" s="116">
        <v>21.674876847290641</v>
      </c>
      <c r="H36" s="23">
        <v>34</v>
      </c>
      <c r="I36" s="115">
        <v>170</v>
      </c>
      <c r="J36" s="117">
        <v>16.748768472906402</v>
      </c>
      <c r="K36" s="15"/>
    </row>
    <row r="37" spans="1:11" ht="21.75" customHeight="1" x14ac:dyDescent="0.25">
      <c r="A37" s="21">
        <v>8</v>
      </c>
      <c r="B37" s="23" t="s">
        <v>46</v>
      </c>
      <c r="C37" s="23">
        <v>162</v>
      </c>
      <c r="D37" s="23">
        <v>793</v>
      </c>
      <c r="E37" s="23">
        <v>34</v>
      </c>
      <c r="F37" s="118">
        <v>156</v>
      </c>
      <c r="G37" s="116">
        <v>20.987654320987652</v>
      </c>
      <c r="H37" s="23">
        <v>46</v>
      </c>
      <c r="I37" s="115">
        <v>201</v>
      </c>
      <c r="J37" s="117">
        <v>28.39506172839506</v>
      </c>
      <c r="K37" s="15"/>
    </row>
    <row r="38" spans="1:11" ht="21.75" customHeight="1" x14ac:dyDescent="0.3">
      <c r="A38" s="21">
        <v>9</v>
      </c>
      <c r="B38" s="24" t="s">
        <v>47</v>
      </c>
      <c r="C38" s="119">
        <v>130</v>
      </c>
      <c r="D38" s="119">
        <v>631</v>
      </c>
      <c r="E38" s="119">
        <v>22</v>
      </c>
      <c r="F38" s="120">
        <v>110</v>
      </c>
      <c r="G38" s="116">
        <v>16.923076923076923</v>
      </c>
      <c r="H38" s="119">
        <v>33</v>
      </c>
      <c r="I38" s="119">
        <v>150</v>
      </c>
      <c r="J38" s="117">
        <v>25.384615384615383</v>
      </c>
      <c r="K38" s="15"/>
    </row>
    <row r="39" spans="1:11" ht="21.75" customHeight="1" x14ac:dyDescent="0.3">
      <c r="A39" s="21">
        <v>10</v>
      </c>
      <c r="B39" s="25" t="s">
        <v>48</v>
      </c>
      <c r="C39" s="119">
        <v>112</v>
      </c>
      <c r="D39" s="119">
        <v>631</v>
      </c>
      <c r="E39" s="24">
        <v>29</v>
      </c>
      <c r="F39" s="120">
        <v>150</v>
      </c>
      <c r="G39" s="116">
        <v>25.892857142857146</v>
      </c>
      <c r="H39" s="24">
        <v>34</v>
      </c>
      <c r="I39" s="119">
        <v>157</v>
      </c>
      <c r="J39" s="117">
        <v>30.357142857142854</v>
      </c>
      <c r="K39" s="15"/>
    </row>
    <row r="40" spans="1:11" ht="21.75" customHeight="1" x14ac:dyDescent="0.3">
      <c r="A40" s="21">
        <v>11</v>
      </c>
      <c r="B40" s="25" t="s">
        <v>49</v>
      </c>
      <c r="C40" s="119">
        <v>118</v>
      </c>
      <c r="D40" s="119">
        <v>631</v>
      </c>
      <c r="E40" s="24">
        <v>24</v>
      </c>
      <c r="F40" s="120">
        <v>115</v>
      </c>
      <c r="G40" s="116">
        <v>20.33898305084746</v>
      </c>
      <c r="H40" s="119">
        <v>25</v>
      </c>
      <c r="I40" s="119">
        <v>120</v>
      </c>
      <c r="J40" s="117">
        <v>21.1864406779661</v>
      </c>
      <c r="K40" s="15"/>
    </row>
    <row r="41" spans="1:11" ht="21.75" customHeight="1" x14ac:dyDescent="0.3">
      <c r="A41" s="21">
        <v>12</v>
      </c>
      <c r="B41" s="25" t="s">
        <v>50</v>
      </c>
      <c r="C41" s="119">
        <v>160</v>
      </c>
      <c r="D41" s="119">
        <v>745</v>
      </c>
      <c r="E41" s="24">
        <v>31</v>
      </c>
      <c r="F41" s="120">
        <v>155</v>
      </c>
      <c r="G41" s="116">
        <v>19.375</v>
      </c>
      <c r="H41" s="24">
        <v>35</v>
      </c>
      <c r="I41" s="119">
        <v>218</v>
      </c>
      <c r="J41" s="117">
        <v>21.875</v>
      </c>
      <c r="K41" s="15"/>
    </row>
    <row r="42" spans="1:11" ht="21.75" customHeight="1" x14ac:dyDescent="0.3">
      <c r="A42" s="21">
        <v>13</v>
      </c>
      <c r="B42" s="25" t="s">
        <v>51</v>
      </c>
      <c r="C42" s="119">
        <v>148</v>
      </c>
      <c r="D42" s="119">
        <v>716</v>
      </c>
      <c r="E42" s="119">
        <v>29</v>
      </c>
      <c r="F42" s="120">
        <v>132</v>
      </c>
      <c r="G42" s="116">
        <v>19.594594594594593</v>
      </c>
      <c r="H42" s="119">
        <v>38</v>
      </c>
      <c r="I42" s="119">
        <v>185</v>
      </c>
      <c r="J42" s="117">
        <v>25.675675675675674</v>
      </c>
      <c r="K42" s="15"/>
    </row>
    <row r="43" spans="1:11" ht="21.75" customHeight="1" x14ac:dyDescent="0.25">
      <c r="A43" s="37" t="s">
        <v>89</v>
      </c>
      <c r="B43" s="37"/>
      <c r="C43" s="26">
        <v>1822</v>
      </c>
      <c r="D43" s="26">
        <v>8779</v>
      </c>
      <c r="E43" s="26">
        <v>373</v>
      </c>
      <c r="F43" s="38">
        <v>1808</v>
      </c>
      <c r="G43" s="28">
        <v>20.47</v>
      </c>
      <c r="H43" s="26">
        <v>407</v>
      </c>
      <c r="I43" s="38">
        <v>2004</v>
      </c>
      <c r="J43" s="26">
        <v>22.34</v>
      </c>
      <c r="K43" s="15"/>
    </row>
    <row r="44" spans="1:11" ht="21.75" customHeight="1" x14ac:dyDescent="0.25">
      <c r="A44" s="26" t="s">
        <v>54</v>
      </c>
      <c r="B44" s="26" t="s">
        <v>55</v>
      </c>
      <c r="C44" s="15"/>
      <c r="D44" s="15"/>
      <c r="E44" s="15"/>
      <c r="F44" s="15"/>
      <c r="G44" s="19"/>
      <c r="H44" s="15"/>
      <c r="I44" s="15"/>
      <c r="J44" s="15"/>
      <c r="K44" s="15"/>
    </row>
    <row r="45" spans="1:11" ht="21.75" customHeight="1" x14ac:dyDescent="0.25">
      <c r="A45" s="29">
        <v>1</v>
      </c>
      <c r="B45" s="30" t="s">
        <v>56</v>
      </c>
      <c r="C45" s="31">
        <v>118</v>
      </c>
      <c r="D45" s="31">
        <v>578</v>
      </c>
      <c r="E45" s="121">
        <v>28</v>
      </c>
      <c r="F45" s="122">
        <v>140</v>
      </c>
      <c r="G45" s="123">
        <f>E45/C45*100</f>
        <v>23.728813559322035</v>
      </c>
      <c r="H45" s="121">
        <v>40</v>
      </c>
      <c r="I45" s="124">
        <v>160</v>
      </c>
      <c r="J45" s="125">
        <f>H45/C45*100</f>
        <v>33.898305084745758</v>
      </c>
      <c r="K45" s="15"/>
    </row>
    <row r="46" spans="1:11" ht="21.75" customHeight="1" x14ac:dyDescent="0.25">
      <c r="A46" s="33">
        <v>2</v>
      </c>
      <c r="B46" s="30" t="s">
        <v>57</v>
      </c>
      <c r="C46" s="31">
        <v>89</v>
      </c>
      <c r="D46" s="31">
        <v>412</v>
      </c>
      <c r="E46" s="121">
        <v>19</v>
      </c>
      <c r="F46" s="122">
        <v>95</v>
      </c>
      <c r="G46" s="123">
        <f t="shared" ref="G46:G56" si="0">E46/C46*100</f>
        <v>21.348314606741571</v>
      </c>
      <c r="H46" s="121">
        <v>27</v>
      </c>
      <c r="I46" s="124">
        <v>135</v>
      </c>
      <c r="J46" s="125">
        <f t="shared" ref="J46:J56" si="1">H46/C46*100</f>
        <v>30.337078651685395</v>
      </c>
      <c r="K46" s="15"/>
    </row>
    <row r="47" spans="1:11" ht="21.75" customHeight="1" x14ac:dyDescent="0.25">
      <c r="A47" s="33">
        <v>3</v>
      </c>
      <c r="B47" s="30" t="s">
        <v>58</v>
      </c>
      <c r="C47" s="31">
        <v>96</v>
      </c>
      <c r="D47" s="31">
        <v>446</v>
      </c>
      <c r="E47" s="121">
        <v>18</v>
      </c>
      <c r="F47" s="122">
        <v>90</v>
      </c>
      <c r="G47" s="123">
        <f t="shared" si="0"/>
        <v>18.75</v>
      </c>
      <c r="H47" s="121">
        <v>32</v>
      </c>
      <c r="I47" s="124">
        <v>128</v>
      </c>
      <c r="J47" s="125">
        <f t="shared" si="1"/>
        <v>33.333333333333329</v>
      </c>
      <c r="K47" s="15"/>
    </row>
    <row r="48" spans="1:11" ht="21.75" customHeight="1" x14ac:dyDescent="0.25">
      <c r="A48" s="33">
        <v>4</v>
      </c>
      <c r="B48" s="30" t="s">
        <v>59</v>
      </c>
      <c r="C48" s="31">
        <v>144</v>
      </c>
      <c r="D48" s="31">
        <v>658</v>
      </c>
      <c r="E48" s="121">
        <v>32</v>
      </c>
      <c r="F48" s="122">
        <v>160</v>
      </c>
      <c r="G48" s="123">
        <f t="shared" si="0"/>
        <v>22.222222222222221</v>
      </c>
      <c r="H48" s="121">
        <v>50</v>
      </c>
      <c r="I48" s="124">
        <v>200</v>
      </c>
      <c r="J48" s="125">
        <f t="shared" si="1"/>
        <v>34.722222222222221</v>
      </c>
      <c r="K48" s="15"/>
    </row>
    <row r="49" spans="1:11" ht="21.75" customHeight="1" x14ac:dyDescent="0.25">
      <c r="A49" s="33">
        <v>5</v>
      </c>
      <c r="B49" s="30" t="s">
        <v>60</v>
      </c>
      <c r="C49" s="31">
        <v>42</v>
      </c>
      <c r="D49" s="31">
        <v>161</v>
      </c>
      <c r="E49" s="121">
        <v>9</v>
      </c>
      <c r="F49" s="122">
        <v>36</v>
      </c>
      <c r="G49" s="123">
        <f t="shared" si="0"/>
        <v>21.428571428571427</v>
      </c>
      <c r="H49" s="121">
        <v>12</v>
      </c>
      <c r="I49" s="124">
        <v>48</v>
      </c>
      <c r="J49" s="125">
        <f t="shared" si="1"/>
        <v>28.571428571428569</v>
      </c>
      <c r="K49" s="15"/>
    </row>
    <row r="50" spans="1:11" ht="21.75" customHeight="1" x14ac:dyDescent="0.25">
      <c r="A50" s="29">
        <v>6</v>
      </c>
      <c r="B50" s="34" t="s">
        <v>61</v>
      </c>
      <c r="C50" s="31">
        <v>81</v>
      </c>
      <c r="D50" s="31">
        <v>369</v>
      </c>
      <c r="E50" s="121">
        <v>10</v>
      </c>
      <c r="F50" s="122">
        <v>40</v>
      </c>
      <c r="G50" s="123">
        <f t="shared" si="0"/>
        <v>12.345679012345679</v>
      </c>
      <c r="H50" s="121">
        <v>14</v>
      </c>
      <c r="I50" s="124">
        <v>56</v>
      </c>
      <c r="J50" s="125">
        <f t="shared" si="1"/>
        <v>17.283950617283949</v>
      </c>
      <c r="K50" s="15"/>
    </row>
    <row r="51" spans="1:11" ht="21.75" customHeight="1" x14ac:dyDescent="0.25">
      <c r="A51" s="33">
        <v>7</v>
      </c>
      <c r="B51" s="34" t="s">
        <v>62</v>
      </c>
      <c r="C51" s="31">
        <v>144</v>
      </c>
      <c r="D51" s="31">
        <v>541</v>
      </c>
      <c r="E51" s="121">
        <v>12</v>
      </c>
      <c r="F51" s="122">
        <v>60</v>
      </c>
      <c r="G51" s="123">
        <f t="shared" si="0"/>
        <v>8.3333333333333321</v>
      </c>
      <c r="H51" s="121">
        <v>4</v>
      </c>
      <c r="I51" s="124">
        <v>16</v>
      </c>
      <c r="J51" s="125">
        <f t="shared" si="1"/>
        <v>2.7777777777777777</v>
      </c>
      <c r="K51" s="15" t="s">
        <v>237</v>
      </c>
    </row>
    <row r="52" spans="1:11" ht="21.75" customHeight="1" x14ac:dyDescent="0.25">
      <c r="A52" s="33">
        <v>8</v>
      </c>
      <c r="B52" s="34" t="s">
        <v>63</v>
      </c>
      <c r="C52" s="31">
        <v>197</v>
      </c>
      <c r="D52" s="31">
        <v>869</v>
      </c>
      <c r="E52" s="121">
        <v>44</v>
      </c>
      <c r="F52" s="122">
        <v>220</v>
      </c>
      <c r="G52" s="123">
        <f t="shared" si="0"/>
        <v>22.335025380710661</v>
      </c>
      <c r="H52" s="121">
        <v>64</v>
      </c>
      <c r="I52" s="124">
        <v>256</v>
      </c>
      <c r="J52" s="125">
        <f t="shared" si="1"/>
        <v>32.487309644670049</v>
      </c>
      <c r="K52" s="15"/>
    </row>
    <row r="53" spans="1:11" ht="21.75" customHeight="1" x14ac:dyDescent="0.25">
      <c r="A53" s="33">
        <v>9</v>
      </c>
      <c r="B53" s="34" t="s">
        <v>64</v>
      </c>
      <c r="C53" s="31">
        <v>70</v>
      </c>
      <c r="D53" s="31">
        <v>319</v>
      </c>
      <c r="E53" s="121">
        <v>39</v>
      </c>
      <c r="F53" s="122">
        <v>195</v>
      </c>
      <c r="G53" s="123">
        <f t="shared" si="0"/>
        <v>55.714285714285715</v>
      </c>
      <c r="H53" s="126">
        <v>15</v>
      </c>
      <c r="I53" s="124">
        <v>225</v>
      </c>
      <c r="J53" s="125">
        <f t="shared" si="1"/>
        <v>21.428571428571427</v>
      </c>
      <c r="K53" s="15"/>
    </row>
    <row r="54" spans="1:11" ht="21.75" customHeight="1" x14ac:dyDescent="0.25">
      <c r="A54" s="33">
        <v>10</v>
      </c>
      <c r="B54" s="34" t="s">
        <v>65</v>
      </c>
      <c r="C54" s="31">
        <v>167</v>
      </c>
      <c r="D54" s="31">
        <v>702</v>
      </c>
      <c r="E54" s="121">
        <v>30</v>
      </c>
      <c r="F54" s="122">
        <v>150</v>
      </c>
      <c r="G54" s="123">
        <f t="shared" si="0"/>
        <v>17.964071856287426</v>
      </c>
      <c r="H54" s="126">
        <v>66</v>
      </c>
      <c r="I54" s="124">
        <v>264</v>
      </c>
      <c r="J54" s="125">
        <f t="shared" si="1"/>
        <v>39.520958083832333</v>
      </c>
      <c r="K54" s="15"/>
    </row>
    <row r="55" spans="1:11" ht="21.75" customHeight="1" x14ac:dyDescent="0.25">
      <c r="A55" s="33">
        <v>11</v>
      </c>
      <c r="B55" s="34" t="s">
        <v>66</v>
      </c>
      <c r="C55" s="31">
        <v>203</v>
      </c>
      <c r="D55" s="31">
        <v>931</v>
      </c>
      <c r="E55" s="121">
        <v>35</v>
      </c>
      <c r="F55" s="122">
        <v>175</v>
      </c>
      <c r="G55" s="123">
        <f t="shared" si="0"/>
        <v>17.241379310344829</v>
      </c>
      <c r="H55" s="126">
        <v>71</v>
      </c>
      <c r="I55" s="124">
        <v>284</v>
      </c>
      <c r="J55" s="125">
        <f t="shared" si="1"/>
        <v>34.975369458128078</v>
      </c>
      <c r="K55" s="15"/>
    </row>
    <row r="56" spans="1:11" ht="21.75" customHeight="1" x14ac:dyDescent="0.25">
      <c r="A56" s="33">
        <v>12</v>
      </c>
      <c r="B56" s="34" t="s">
        <v>67</v>
      </c>
      <c r="C56" s="31">
        <v>135</v>
      </c>
      <c r="D56" s="31">
        <v>641</v>
      </c>
      <c r="E56" s="121">
        <v>23</v>
      </c>
      <c r="F56" s="122">
        <v>115</v>
      </c>
      <c r="G56" s="123">
        <f t="shared" si="0"/>
        <v>17.037037037037038</v>
      </c>
      <c r="H56" s="126">
        <v>37</v>
      </c>
      <c r="I56" s="124">
        <v>148</v>
      </c>
      <c r="J56" s="125">
        <f t="shared" si="1"/>
        <v>27.407407407407408</v>
      </c>
      <c r="K56" s="15"/>
    </row>
    <row r="57" spans="1:11" ht="21.75" customHeight="1" x14ac:dyDescent="0.25">
      <c r="A57" s="32"/>
      <c r="B57" s="35" t="s">
        <v>15</v>
      </c>
      <c r="C57" s="35">
        <f>SUM(C45:C56)</f>
        <v>1486</v>
      </c>
      <c r="D57" s="27">
        <f>D45+D46+D47+D48+D49+D50+D51+D52+D53+D54+D55+D56</f>
        <v>6627</v>
      </c>
      <c r="E57" s="35">
        <f t="shared" ref="E57:I57" si="2">SUM(E45:E56)</f>
        <v>299</v>
      </c>
      <c r="F57" s="35">
        <f>SUM(F45:F56)</f>
        <v>1476</v>
      </c>
      <c r="G57" s="127">
        <f>E57/C57*100</f>
        <v>20.121130551816957</v>
      </c>
      <c r="H57" s="35">
        <f t="shared" si="2"/>
        <v>432</v>
      </c>
      <c r="I57" s="35">
        <f t="shared" si="2"/>
        <v>1920</v>
      </c>
      <c r="J57" s="128">
        <f>H57/C57*100</f>
        <v>29.071332436069987</v>
      </c>
      <c r="K57" s="15"/>
    </row>
    <row r="58" spans="1:11" ht="21.75" customHeight="1" x14ac:dyDescent="0.25">
      <c r="A58" s="26" t="s">
        <v>68</v>
      </c>
      <c r="B58" s="26" t="s">
        <v>69</v>
      </c>
      <c r="C58" s="15"/>
      <c r="D58" s="15"/>
      <c r="E58" s="15"/>
      <c r="F58" s="15"/>
      <c r="G58" s="19"/>
      <c r="H58" s="15"/>
      <c r="I58" s="15"/>
      <c r="J58" s="15"/>
      <c r="K58" s="15"/>
    </row>
    <row r="59" spans="1:11" ht="21.75" customHeight="1" x14ac:dyDescent="0.25">
      <c r="A59" s="3">
        <v>1</v>
      </c>
      <c r="B59" s="14" t="s">
        <v>70</v>
      </c>
      <c r="C59" s="129">
        <v>209</v>
      </c>
      <c r="D59" s="129">
        <v>895</v>
      </c>
      <c r="E59" s="129">
        <v>43</v>
      </c>
      <c r="F59" s="129">
        <v>159</v>
      </c>
      <c r="G59" s="130">
        <f t="shared" ref="G59:G66" si="3">E59/C59*100</f>
        <v>20.574162679425836</v>
      </c>
      <c r="H59" s="129">
        <v>69</v>
      </c>
      <c r="I59" s="129">
        <v>318</v>
      </c>
      <c r="J59" s="131">
        <f t="shared" ref="J59:J66" si="4">H59/C59*100</f>
        <v>33.014354066985646</v>
      </c>
      <c r="K59" s="15"/>
    </row>
    <row r="60" spans="1:11" ht="21.75" customHeight="1" x14ac:dyDescent="0.25">
      <c r="A60" s="3">
        <v>2</v>
      </c>
      <c r="B60" s="14" t="s">
        <v>71</v>
      </c>
      <c r="C60" s="129">
        <v>158</v>
      </c>
      <c r="D60" s="129">
        <v>576</v>
      </c>
      <c r="E60" s="129">
        <v>39</v>
      </c>
      <c r="F60" s="129">
        <v>185</v>
      </c>
      <c r="G60" s="130">
        <f t="shared" si="3"/>
        <v>24.683544303797468</v>
      </c>
      <c r="H60" s="129">
        <v>14</v>
      </c>
      <c r="I60" s="129">
        <v>56</v>
      </c>
      <c r="J60" s="131">
        <f t="shared" si="4"/>
        <v>8.8607594936708853</v>
      </c>
      <c r="K60" s="15"/>
    </row>
    <row r="61" spans="1:11" ht="21.75" customHeight="1" x14ac:dyDescent="0.25">
      <c r="A61" s="3">
        <v>3</v>
      </c>
      <c r="B61" s="14" t="s">
        <v>72</v>
      </c>
      <c r="C61" s="129">
        <v>166</v>
      </c>
      <c r="D61" s="129">
        <v>768</v>
      </c>
      <c r="E61" s="129">
        <v>43</v>
      </c>
      <c r="F61" s="129">
        <v>190</v>
      </c>
      <c r="G61" s="130">
        <f t="shared" si="3"/>
        <v>25.903614457831324</v>
      </c>
      <c r="H61" s="129">
        <v>18</v>
      </c>
      <c r="I61" s="129">
        <v>88</v>
      </c>
      <c r="J61" s="131">
        <f t="shared" si="4"/>
        <v>10.843373493975903</v>
      </c>
      <c r="K61" s="15"/>
    </row>
    <row r="62" spans="1:11" ht="21.75" customHeight="1" x14ac:dyDescent="0.25">
      <c r="A62" s="3">
        <v>4</v>
      </c>
      <c r="B62" s="14" t="s">
        <v>73</v>
      </c>
      <c r="C62" s="129">
        <v>194</v>
      </c>
      <c r="D62" s="129">
        <v>984</v>
      </c>
      <c r="E62" s="129">
        <v>42</v>
      </c>
      <c r="F62" s="129">
        <v>198</v>
      </c>
      <c r="G62" s="130">
        <f t="shared" si="3"/>
        <v>21.649484536082475</v>
      </c>
      <c r="H62" s="129">
        <v>54</v>
      </c>
      <c r="I62" s="129">
        <v>292</v>
      </c>
      <c r="J62" s="131">
        <f t="shared" si="4"/>
        <v>27.835051546391753</v>
      </c>
      <c r="K62" s="15"/>
    </row>
    <row r="63" spans="1:11" ht="21.75" customHeight="1" x14ac:dyDescent="0.25">
      <c r="A63" s="3">
        <v>5</v>
      </c>
      <c r="B63" s="14" t="s">
        <v>74</v>
      </c>
      <c r="C63" s="129">
        <v>117</v>
      </c>
      <c r="D63" s="129">
        <v>624</v>
      </c>
      <c r="E63" s="129">
        <v>34</v>
      </c>
      <c r="F63" s="129">
        <v>157</v>
      </c>
      <c r="G63" s="130">
        <f t="shared" si="3"/>
        <v>29.059829059829063</v>
      </c>
      <c r="H63" s="129">
        <v>19</v>
      </c>
      <c r="I63" s="129">
        <v>91</v>
      </c>
      <c r="J63" s="131">
        <f t="shared" si="4"/>
        <v>16.239316239316238</v>
      </c>
      <c r="K63" s="15"/>
    </row>
    <row r="64" spans="1:11" ht="21.75" customHeight="1" x14ac:dyDescent="0.25">
      <c r="A64" s="3">
        <v>6</v>
      </c>
      <c r="B64" s="14" t="s">
        <v>75</v>
      </c>
      <c r="C64" s="129">
        <v>174</v>
      </c>
      <c r="D64" s="129">
        <v>889</v>
      </c>
      <c r="E64" s="129">
        <v>42</v>
      </c>
      <c r="F64" s="129">
        <v>209</v>
      </c>
      <c r="G64" s="130">
        <f t="shared" si="3"/>
        <v>24.137931034482758</v>
      </c>
      <c r="H64" s="129">
        <v>32</v>
      </c>
      <c r="I64" s="129">
        <v>155</v>
      </c>
      <c r="J64" s="131">
        <f t="shared" si="4"/>
        <v>18.390804597701148</v>
      </c>
      <c r="K64" s="15"/>
    </row>
    <row r="65" spans="1:11" ht="21.75" customHeight="1" x14ac:dyDescent="0.25">
      <c r="A65" s="3">
        <v>7</v>
      </c>
      <c r="B65" s="14" t="s">
        <v>76</v>
      </c>
      <c r="C65" s="129">
        <v>121</v>
      </c>
      <c r="D65" s="129">
        <v>486</v>
      </c>
      <c r="E65" s="129">
        <v>31</v>
      </c>
      <c r="F65" s="129">
        <v>124</v>
      </c>
      <c r="G65" s="130">
        <f t="shared" si="3"/>
        <v>25.619834710743799</v>
      </c>
      <c r="H65" s="129">
        <v>5</v>
      </c>
      <c r="I65" s="129">
        <v>20</v>
      </c>
      <c r="J65" s="131">
        <f t="shared" si="4"/>
        <v>4.1322314049586781</v>
      </c>
      <c r="K65" s="15"/>
    </row>
    <row r="66" spans="1:11" ht="21.75" customHeight="1" x14ac:dyDescent="0.25">
      <c r="A66" s="3"/>
      <c r="B66" s="77" t="s">
        <v>77</v>
      </c>
      <c r="C66" s="132">
        <v>1139</v>
      </c>
      <c r="D66" s="132">
        <v>5222</v>
      </c>
      <c r="E66" s="133">
        <f>SUM(E59:E65)</f>
        <v>274</v>
      </c>
      <c r="F66" s="132">
        <v>1222</v>
      </c>
      <c r="G66" s="134">
        <f t="shared" si="3"/>
        <v>24.056189640035118</v>
      </c>
      <c r="H66" s="133">
        <f>SUM(H59:H65)</f>
        <v>211</v>
      </c>
      <c r="I66" s="133">
        <f>SUM(I59:I65)</f>
        <v>1020</v>
      </c>
      <c r="J66" s="135">
        <f t="shared" si="4"/>
        <v>18.525021949078138</v>
      </c>
      <c r="K66" s="15"/>
    </row>
    <row r="67" spans="1:11" ht="21.75" customHeight="1" x14ac:dyDescent="0.25">
      <c r="A67" s="26" t="s">
        <v>78</v>
      </c>
      <c r="B67" s="26" t="s">
        <v>79</v>
      </c>
      <c r="C67" s="15"/>
      <c r="D67" s="15"/>
      <c r="E67" s="15"/>
      <c r="F67" s="15"/>
      <c r="G67" s="19"/>
      <c r="H67" s="15"/>
      <c r="I67" s="15"/>
      <c r="J67" s="15"/>
      <c r="K67" s="15"/>
    </row>
    <row r="68" spans="1:11" ht="21.75" customHeight="1" x14ac:dyDescent="0.3">
      <c r="A68" s="40">
        <v>1</v>
      </c>
      <c r="B68" s="94" t="s">
        <v>80</v>
      </c>
      <c r="C68" s="94">
        <v>105</v>
      </c>
      <c r="D68" s="94">
        <v>476</v>
      </c>
      <c r="E68" s="94">
        <v>62</v>
      </c>
      <c r="F68" s="94">
        <v>332</v>
      </c>
      <c r="G68" s="136">
        <f>E68/C68*100</f>
        <v>59.047619047619051</v>
      </c>
      <c r="H68" s="94">
        <v>7</v>
      </c>
      <c r="I68" s="94">
        <v>33</v>
      </c>
      <c r="J68" s="137">
        <f t="shared" ref="J68:J77" si="5">H68/C68*100</f>
        <v>6.666666666666667</v>
      </c>
      <c r="K68" s="15"/>
    </row>
    <row r="69" spans="1:11" ht="21.75" customHeight="1" x14ac:dyDescent="0.3">
      <c r="A69" s="40">
        <v>2</v>
      </c>
      <c r="B69" s="94" t="s">
        <v>81</v>
      </c>
      <c r="C69" s="94">
        <v>104</v>
      </c>
      <c r="D69" s="94">
        <v>497</v>
      </c>
      <c r="E69" s="94">
        <v>59</v>
      </c>
      <c r="F69" s="94">
        <v>259</v>
      </c>
      <c r="G69" s="136">
        <f>E69/C69*100</f>
        <v>56.730769230769226</v>
      </c>
      <c r="H69" s="94">
        <v>22</v>
      </c>
      <c r="I69" s="94">
        <v>118</v>
      </c>
      <c r="J69" s="138">
        <f t="shared" si="5"/>
        <v>21.153846153846153</v>
      </c>
      <c r="K69" s="15"/>
    </row>
    <row r="70" spans="1:11" ht="21.75" customHeight="1" x14ac:dyDescent="0.3">
      <c r="A70" s="40">
        <v>3</v>
      </c>
      <c r="B70" s="94" t="s">
        <v>82</v>
      </c>
      <c r="C70" s="94">
        <v>53</v>
      </c>
      <c r="D70" s="94">
        <v>263</v>
      </c>
      <c r="E70" s="94">
        <v>20</v>
      </c>
      <c r="F70" s="94">
        <v>104</v>
      </c>
      <c r="G70" s="136">
        <f>E70/C70*100</f>
        <v>37.735849056603776</v>
      </c>
      <c r="H70" s="94">
        <v>7</v>
      </c>
      <c r="I70" s="94">
        <v>30</v>
      </c>
      <c r="J70" s="138">
        <f t="shared" si="5"/>
        <v>13.20754716981132</v>
      </c>
      <c r="K70" s="15"/>
    </row>
    <row r="71" spans="1:11" ht="21.75" customHeight="1" x14ac:dyDescent="0.3">
      <c r="A71" s="40">
        <v>4</v>
      </c>
      <c r="B71" s="94" t="s">
        <v>83</v>
      </c>
      <c r="C71" s="94">
        <v>81</v>
      </c>
      <c r="D71" s="94">
        <v>391</v>
      </c>
      <c r="E71" s="94">
        <v>45</v>
      </c>
      <c r="F71" s="94">
        <v>226</v>
      </c>
      <c r="G71" s="136">
        <f>E71/C71*100</f>
        <v>55.555555555555557</v>
      </c>
      <c r="H71" s="94">
        <v>22</v>
      </c>
      <c r="I71" s="94">
        <v>108</v>
      </c>
      <c r="J71" s="138">
        <f t="shared" si="5"/>
        <v>27.160493827160494</v>
      </c>
      <c r="K71" s="15"/>
    </row>
    <row r="72" spans="1:11" ht="21.75" customHeight="1" x14ac:dyDescent="0.3">
      <c r="A72" s="40">
        <v>5</v>
      </c>
      <c r="B72" s="94" t="s">
        <v>84</v>
      </c>
      <c r="C72" s="94">
        <v>112</v>
      </c>
      <c r="D72" s="94">
        <v>510</v>
      </c>
      <c r="E72" s="94">
        <v>58</v>
      </c>
      <c r="F72" s="94">
        <v>277</v>
      </c>
      <c r="G72" s="136">
        <f>E72/C72*100</f>
        <v>51.785714285714292</v>
      </c>
      <c r="H72" s="94">
        <v>18</v>
      </c>
      <c r="I72" s="94">
        <v>92</v>
      </c>
      <c r="J72" s="138">
        <f t="shared" si="5"/>
        <v>16.071428571428573</v>
      </c>
      <c r="K72" s="15"/>
    </row>
    <row r="73" spans="1:11" ht="21.75" customHeight="1" x14ac:dyDescent="0.3">
      <c r="A73" s="40">
        <v>6</v>
      </c>
      <c r="B73" s="94" t="s">
        <v>85</v>
      </c>
      <c r="C73" s="94">
        <v>75</v>
      </c>
      <c r="D73" s="94">
        <v>283</v>
      </c>
      <c r="E73" s="94">
        <v>6</v>
      </c>
      <c r="F73" s="94">
        <v>28</v>
      </c>
      <c r="G73" s="136">
        <f xml:space="preserve"> E73/C73*100</f>
        <v>8</v>
      </c>
      <c r="H73" s="94">
        <v>2</v>
      </c>
      <c r="I73" s="94">
        <v>7</v>
      </c>
      <c r="J73" s="137">
        <f t="shared" si="5"/>
        <v>2.666666666666667</v>
      </c>
      <c r="K73" s="15" t="s">
        <v>236</v>
      </c>
    </row>
    <row r="74" spans="1:11" ht="21.75" customHeight="1" x14ac:dyDescent="0.3">
      <c r="A74" s="40">
        <v>7</v>
      </c>
      <c r="B74" s="94" t="s">
        <v>86</v>
      </c>
      <c r="C74" s="94">
        <v>149</v>
      </c>
      <c r="D74" s="94">
        <v>710</v>
      </c>
      <c r="E74" s="94">
        <v>78</v>
      </c>
      <c r="F74" s="94">
        <v>382</v>
      </c>
      <c r="G74" s="136">
        <f xml:space="preserve"> E74/C74*100</f>
        <v>52.348993288590606</v>
      </c>
      <c r="H74" s="94">
        <v>21</v>
      </c>
      <c r="I74" s="94">
        <v>90</v>
      </c>
      <c r="J74" s="137">
        <f t="shared" si="5"/>
        <v>14.093959731543624</v>
      </c>
      <c r="K74" s="15"/>
    </row>
    <row r="75" spans="1:11" ht="21.75" customHeight="1" x14ac:dyDescent="0.3">
      <c r="A75" s="40">
        <v>8</v>
      </c>
      <c r="B75" s="94" t="s">
        <v>87</v>
      </c>
      <c r="C75" s="94">
        <v>159</v>
      </c>
      <c r="D75" s="94">
        <v>767</v>
      </c>
      <c r="E75" s="94">
        <v>79</v>
      </c>
      <c r="F75" s="94">
        <v>381</v>
      </c>
      <c r="G75" s="136">
        <f>E75/C75*100</f>
        <v>49.685534591194966</v>
      </c>
      <c r="H75" s="94">
        <v>24</v>
      </c>
      <c r="I75" s="94">
        <v>119</v>
      </c>
      <c r="J75" s="137">
        <f t="shared" si="5"/>
        <v>15.09433962264151</v>
      </c>
      <c r="K75" s="15"/>
    </row>
    <row r="76" spans="1:11" ht="21.75" customHeight="1" x14ac:dyDescent="0.3">
      <c r="A76" s="40">
        <v>9</v>
      </c>
      <c r="B76" s="94" t="s">
        <v>88</v>
      </c>
      <c r="C76" s="94">
        <v>31</v>
      </c>
      <c r="D76" s="94">
        <v>117</v>
      </c>
      <c r="E76" s="94">
        <v>26</v>
      </c>
      <c r="F76" s="94">
        <v>88</v>
      </c>
      <c r="G76" s="139">
        <f>E76/C76*100</f>
        <v>83.870967741935488</v>
      </c>
      <c r="H76" s="94">
        <v>5</v>
      </c>
      <c r="I76" s="94">
        <v>29</v>
      </c>
      <c r="J76" s="138">
        <f t="shared" si="5"/>
        <v>16.129032258064516</v>
      </c>
      <c r="K76" s="15"/>
    </row>
    <row r="77" spans="1:11" ht="21.75" customHeight="1" x14ac:dyDescent="0.3">
      <c r="A77" s="40"/>
      <c r="B77" s="95" t="s">
        <v>89</v>
      </c>
      <c r="C77" s="95">
        <f>SUM(C68:C76)</f>
        <v>869</v>
      </c>
      <c r="D77" s="140">
        <f>SUM(D68:D76)</f>
        <v>4014</v>
      </c>
      <c r="E77" s="95">
        <f>SUM(E68:E76)</f>
        <v>433</v>
      </c>
      <c r="F77" s="140">
        <f>SUM(F68:F76)</f>
        <v>2077</v>
      </c>
      <c r="G77" s="141">
        <f>E77/C77*100</f>
        <v>49.82738780207135</v>
      </c>
      <c r="H77" s="95">
        <f>SUM(H69:H76)</f>
        <v>121</v>
      </c>
      <c r="I77" s="95">
        <f>SUM(I68:I76)</f>
        <v>626</v>
      </c>
      <c r="J77" s="142">
        <f t="shared" si="5"/>
        <v>13.924050632911392</v>
      </c>
      <c r="K77" s="15"/>
    </row>
    <row r="78" spans="1:11" ht="21.75" customHeight="1" x14ac:dyDescent="0.25">
      <c r="A78" s="26" t="s">
        <v>90</v>
      </c>
      <c r="B78" s="26" t="s">
        <v>91</v>
      </c>
      <c r="C78" s="15"/>
      <c r="D78" s="15"/>
      <c r="E78" s="15"/>
      <c r="F78" s="15"/>
      <c r="G78" s="19"/>
      <c r="H78" s="15"/>
      <c r="I78" s="15"/>
      <c r="J78" s="15"/>
      <c r="K78" s="15"/>
    </row>
    <row r="79" spans="1:11" ht="21.75" customHeight="1" x14ac:dyDescent="0.25">
      <c r="A79" s="41">
        <v>1</v>
      </c>
      <c r="B79" s="42" t="s">
        <v>92</v>
      </c>
      <c r="C79" s="42">
        <v>85</v>
      </c>
      <c r="D79" s="42">
        <v>412</v>
      </c>
      <c r="E79" s="42">
        <v>37</v>
      </c>
      <c r="F79" s="42">
        <v>177</v>
      </c>
      <c r="G79" s="87">
        <f>E79/C79*100</f>
        <v>43.529411764705884</v>
      </c>
      <c r="H79" s="42">
        <v>4</v>
      </c>
      <c r="I79" s="42">
        <v>20</v>
      </c>
      <c r="J79" s="65">
        <f>H79/C79*100</f>
        <v>4.7058823529411766</v>
      </c>
      <c r="K79" s="15"/>
    </row>
    <row r="80" spans="1:11" ht="21.75" customHeight="1" x14ac:dyDescent="0.25">
      <c r="A80" s="41">
        <v>2</v>
      </c>
      <c r="B80" s="42" t="s">
        <v>93</v>
      </c>
      <c r="C80" s="42">
        <v>173</v>
      </c>
      <c r="D80" s="42">
        <v>816</v>
      </c>
      <c r="E80" s="42">
        <v>70</v>
      </c>
      <c r="F80" s="42">
        <v>324</v>
      </c>
      <c r="G80" s="87">
        <f t="shared" ref="G80:G84" si="6">E80/C80*100</f>
        <v>40.462427745664741</v>
      </c>
      <c r="H80" s="42">
        <v>9</v>
      </c>
      <c r="I80" s="42">
        <v>45</v>
      </c>
      <c r="J80" s="65">
        <f t="shared" ref="J80:J85" si="7">H80/C80*100</f>
        <v>5.202312138728324</v>
      </c>
      <c r="K80" s="15"/>
    </row>
    <row r="81" spans="1:11" ht="21.75" customHeight="1" x14ac:dyDescent="0.25">
      <c r="A81" s="41">
        <v>3</v>
      </c>
      <c r="B81" s="42" t="s">
        <v>94</v>
      </c>
      <c r="C81" s="42">
        <v>113</v>
      </c>
      <c r="D81" s="42">
        <v>558</v>
      </c>
      <c r="E81" s="42">
        <v>52</v>
      </c>
      <c r="F81" s="42">
        <v>270</v>
      </c>
      <c r="G81" s="87">
        <f t="shared" si="6"/>
        <v>46.017699115044245</v>
      </c>
      <c r="H81" s="42">
        <v>8</v>
      </c>
      <c r="I81" s="42">
        <v>40</v>
      </c>
      <c r="J81" s="65">
        <f t="shared" si="7"/>
        <v>7.0796460176991154</v>
      </c>
      <c r="K81" s="15"/>
    </row>
    <row r="82" spans="1:11" ht="21.75" customHeight="1" x14ac:dyDescent="0.25">
      <c r="A82" s="41">
        <v>4</v>
      </c>
      <c r="B82" s="42" t="s">
        <v>95</v>
      </c>
      <c r="C82" s="42">
        <v>123</v>
      </c>
      <c r="D82" s="42">
        <v>606</v>
      </c>
      <c r="E82" s="42">
        <v>63</v>
      </c>
      <c r="F82" s="42">
        <v>315</v>
      </c>
      <c r="G82" s="87">
        <f t="shared" si="6"/>
        <v>51.219512195121951</v>
      </c>
      <c r="H82" s="42">
        <v>5</v>
      </c>
      <c r="I82" s="42">
        <v>29</v>
      </c>
      <c r="J82" s="65">
        <f t="shared" si="7"/>
        <v>4.0650406504065035</v>
      </c>
      <c r="K82" s="15"/>
    </row>
    <row r="83" spans="1:11" ht="21.75" customHeight="1" x14ac:dyDescent="0.25">
      <c r="A83" s="41">
        <v>5</v>
      </c>
      <c r="B83" s="42" t="s">
        <v>96</v>
      </c>
      <c r="C83" s="42">
        <v>109</v>
      </c>
      <c r="D83" s="42">
        <v>535</v>
      </c>
      <c r="E83" s="42">
        <v>58</v>
      </c>
      <c r="F83" s="42">
        <v>300</v>
      </c>
      <c r="G83" s="87">
        <f t="shared" si="6"/>
        <v>53.211009174311933</v>
      </c>
      <c r="H83" s="42">
        <v>6</v>
      </c>
      <c r="I83" s="42">
        <v>30</v>
      </c>
      <c r="J83" s="65">
        <f t="shared" si="7"/>
        <v>5.5045871559633035</v>
      </c>
      <c r="K83" s="15"/>
    </row>
    <row r="84" spans="1:11" ht="21.75" customHeight="1" x14ac:dyDescent="0.25">
      <c r="A84" s="41">
        <v>6</v>
      </c>
      <c r="B84" s="42" t="s">
        <v>97</v>
      </c>
      <c r="C84" s="42">
        <v>42</v>
      </c>
      <c r="D84" s="42">
        <v>195</v>
      </c>
      <c r="E84" s="42">
        <v>15</v>
      </c>
      <c r="F84" s="42">
        <v>73</v>
      </c>
      <c r="G84" s="87">
        <f t="shared" si="6"/>
        <v>35.714285714285715</v>
      </c>
      <c r="H84" s="42">
        <v>3</v>
      </c>
      <c r="I84" s="42">
        <v>14</v>
      </c>
      <c r="J84" s="65">
        <f t="shared" si="7"/>
        <v>7.1428571428571423</v>
      </c>
      <c r="K84" s="15"/>
    </row>
    <row r="85" spans="1:11" ht="21.75" customHeight="1" x14ac:dyDescent="0.3">
      <c r="A85" s="44"/>
      <c r="B85" s="76" t="s">
        <v>89</v>
      </c>
      <c r="C85" s="67">
        <f>SUM(C79:C84)</f>
        <v>645</v>
      </c>
      <c r="D85" s="67">
        <f>SUM(D79:D84)</f>
        <v>3122</v>
      </c>
      <c r="E85" s="67">
        <f>SUM(E79:E84)</f>
        <v>295</v>
      </c>
      <c r="F85" s="67">
        <f>SUM(F79:F84)</f>
        <v>1459</v>
      </c>
      <c r="G85" s="88">
        <f>E85/C85*100</f>
        <v>45.736434108527128</v>
      </c>
      <c r="H85" s="67">
        <f>SUM(H79:H84)</f>
        <v>35</v>
      </c>
      <c r="I85" s="67">
        <f>SUM(I79:I84)</f>
        <v>178</v>
      </c>
      <c r="J85" s="66">
        <f t="shared" si="7"/>
        <v>5.4263565891472867</v>
      </c>
      <c r="K85" s="15"/>
    </row>
    <row r="86" spans="1:11" s="4" customFormat="1" ht="21.75" customHeight="1" x14ac:dyDescent="0.25">
      <c r="A86" s="26" t="s">
        <v>98</v>
      </c>
      <c r="B86" s="26" t="s">
        <v>99</v>
      </c>
      <c r="C86" s="26"/>
      <c r="D86" s="26"/>
      <c r="E86" s="26"/>
      <c r="F86" s="26"/>
      <c r="G86" s="28"/>
      <c r="H86" s="26"/>
      <c r="I86" s="26"/>
      <c r="J86" s="26"/>
      <c r="K86" s="26"/>
    </row>
    <row r="87" spans="1:11" ht="21.75" customHeight="1" x14ac:dyDescent="0.3">
      <c r="A87" s="32">
        <v>1</v>
      </c>
      <c r="B87" s="45" t="s">
        <v>100</v>
      </c>
      <c r="C87" s="143">
        <v>93</v>
      </c>
      <c r="D87" s="143">
        <v>430</v>
      </c>
      <c r="E87" s="98">
        <v>41</v>
      </c>
      <c r="F87" s="124">
        <v>205</v>
      </c>
      <c r="G87" s="82">
        <f>E87/C87*100</f>
        <v>44.086021505376344</v>
      </c>
      <c r="H87" s="98">
        <v>3</v>
      </c>
      <c r="I87" s="124">
        <v>15</v>
      </c>
      <c r="J87" s="46">
        <f>H87/C87*100</f>
        <v>3.225806451612903</v>
      </c>
      <c r="K87" s="15"/>
    </row>
    <row r="88" spans="1:11" ht="21.75" customHeight="1" x14ac:dyDescent="0.3">
      <c r="A88" s="32">
        <v>2</v>
      </c>
      <c r="B88" s="45" t="s">
        <v>101</v>
      </c>
      <c r="C88" s="143">
        <v>75</v>
      </c>
      <c r="D88" s="143">
        <v>331</v>
      </c>
      <c r="E88" s="98">
        <v>16</v>
      </c>
      <c r="F88" s="124">
        <v>80</v>
      </c>
      <c r="G88" s="82">
        <f t="shared" ref="G88:G95" si="8">E88/C88*100</f>
        <v>21.333333333333336</v>
      </c>
      <c r="H88" s="98">
        <v>5</v>
      </c>
      <c r="I88" s="124">
        <v>30</v>
      </c>
      <c r="J88" s="46">
        <f t="shared" ref="J88:J94" si="9">H88/C88*100</f>
        <v>6.666666666666667</v>
      </c>
      <c r="K88" s="15"/>
    </row>
    <row r="89" spans="1:11" ht="21.75" customHeight="1" x14ac:dyDescent="0.3">
      <c r="A89" s="32">
        <v>3</v>
      </c>
      <c r="B89" s="45" t="s">
        <v>102</v>
      </c>
      <c r="C89" s="143">
        <v>85</v>
      </c>
      <c r="D89" s="143">
        <v>394</v>
      </c>
      <c r="E89" s="98">
        <v>38</v>
      </c>
      <c r="F89" s="124">
        <v>173</v>
      </c>
      <c r="G89" s="82">
        <f t="shared" si="8"/>
        <v>44.705882352941181</v>
      </c>
      <c r="H89" s="98">
        <v>3</v>
      </c>
      <c r="I89" s="124">
        <v>16</v>
      </c>
      <c r="J89" s="46">
        <f t="shared" si="9"/>
        <v>3.5294117647058822</v>
      </c>
      <c r="K89" s="15"/>
    </row>
    <row r="90" spans="1:11" ht="21.75" customHeight="1" x14ac:dyDescent="0.3">
      <c r="A90" s="32">
        <v>4</v>
      </c>
      <c r="B90" s="45" t="s">
        <v>103</v>
      </c>
      <c r="C90" s="143">
        <v>113</v>
      </c>
      <c r="D90" s="143">
        <v>535</v>
      </c>
      <c r="E90" s="98">
        <v>54</v>
      </c>
      <c r="F90" s="124">
        <v>270</v>
      </c>
      <c r="G90" s="82">
        <f t="shared" si="8"/>
        <v>47.787610619469028</v>
      </c>
      <c r="H90" s="98">
        <v>5</v>
      </c>
      <c r="I90" s="124">
        <v>30</v>
      </c>
      <c r="J90" s="46">
        <f t="shared" si="9"/>
        <v>4.4247787610619467</v>
      </c>
      <c r="K90" s="15"/>
    </row>
    <row r="91" spans="1:11" ht="21.75" customHeight="1" x14ac:dyDescent="0.3">
      <c r="A91" s="32">
        <v>5</v>
      </c>
      <c r="B91" s="45" t="s">
        <v>104</v>
      </c>
      <c r="C91" s="143">
        <v>92</v>
      </c>
      <c r="D91" s="143">
        <v>434</v>
      </c>
      <c r="E91" s="98">
        <v>45</v>
      </c>
      <c r="F91" s="124">
        <v>251</v>
      </c>
      <c r="G91" s="82">
        <f t="shared" si="8"/>
        <v>48.913043478260867</v>
      </c>
      <c r="H91" s="98">
        <v>5</v>
      </c>
      <c r="I91" s="124">
        <v>31</v>
      </c>
      <c r="J91" s="46">
        <f t="shared" si="9"/>
        <v>5.4347826086956523</v>
      </c>
      <c r="K91" s="15"/>
    </row>
    <row r="92" spans="1:11" ht="21.75" customHeight="1" x14ac:dyDescent="0.3">
      <c r="A92" s="32">
        <v>6</v>
      </c>
      <c r="B92" s="45" t="s">
        <v>105</v>
      </c>
      <c r="C92" s="143">
        <v>58</v>
      </c>
      <c r="D92" s="143">
        <v>340</v>
      </c>
      <c r="E92" s="98">
        <v>35</v>
      </c>
      <c r="F92" s="124">
        <v>240</v>
      </c>
      <c r="G92" s="82">
        <f t="shared" si="8"/>
        <v>60.344827586206897</v>
      </c>
      <c r="H92" s="98">
        <v>4</v>
      </c>
      <c r="I92" s="124">
        <v>25</v>
      </c>
      <c r="J92" s="46">
        <f t="shared" si="9"/>
        <v>6.8965517241379306</v>
      </c>
      <c r="K92" s="15"/>
    </row>
    <row r="93" spans="1:11" ht="21.75" customHeight="1" x14ac:dyDescent="0.3">
      <c r="A93" s="36">
        <v>7</v>
      </c>
      <c r="B93" s="45" t="s">
        <v>106</v>
      </c>
      <c r="C93" s="143">
        <v>68</v>
      </c>
      <c r="D93" s="143">
        <v>324</v>
      </c>
      <c r="E93" s="98">
        <v>32</v>
      </c>
      <c r="F93" s="124">
        <v>181</v>
      </c>
      <c r="G93" s="82">
        <f t="shared" si="8"/>
        <v>47.058823529411761</v>
      </c>
      <c r="H93" s="98">
        <v>3</v>
      </c>
      <c r="I93" s="124">
        <v>15</v>
      </c>
      <c r="J93" s="46">
        <f t="shared" si="9"/>
        <v>4.4117647058823533</v>
      </c>
      <c r="K93" s="15"/>
    </row>
    <row r="94" spans="1:11" ht="21.75" customHeight="1" x14ac:dyDescent="0.3">
      <c r="A94" s="32">
        <v>8</v>
      </c>
      <c r="B94" s="45" t="s">
        <v>107</v>
      </c>
      <c r="C94" s="143">
        <v>20</v>
      </c>
      <c r="D94" s="143">
        <v>84</v>
      </c>
      <c r="E94" s="98">
        <v>11</v>
      </c>
      <c r="F94" s="124">
        <v>56</v>
      </c>
      <c r="G94" s="82">
        <f t="shared" si="8"/>
        <v>55.000000000000007</v>
      </c>
      <c r="H94" s="98">
        <v>3</v>
      </c>
      <c r="I94" s="124">
        <v>16</v>
      </c>
      <c r="J94" s="46">
        <f t="shared" si="9"/>
        <v>15</v>
      </c>
      <c r="K94" s="15"/>
    </row>
    <row r="95" spans="1:11" ht="21.75" customHeight="1" x14ac:dyDescent="0.25">
      <c r="A95" s="47"/>
      <c r="B95" s="35" t="s">
        <v>89</v>
      </c>
      <c r="C95" s="35">
        <f>SUM(C87:C94)</f>
        <v>604</v>
      </c>
      <c r="D95" s="35">
        <f>SUM(D87:D94)</f>
        <v>2872</v>
      </c>
      <c r="E95" s="35">
        <f>SUM(E87:E94)</f>
        <v>272</v>
      </c>
      <c r="F95" s="35">
        <f>SUM(F87:F94)</f>
        <v>1456</v>
      </c>
      <c r="G95" s="83">
        <f t="shared" si="8"/>
        <v>45.033112582781456</v>
      </c>
      <c r="H95" s="35">
        <f>SUM(H87:H94)</f>
        <v>31</v>
      </c>
      <c r="I95" s="35">
        <f>SUM(I87:I94)</f>
        <v>178</v>
      </c>
      <c r="J95" s="46">
        <f>H95/C95*100</f>
        <v>5.1324503311258276</v>
      </c>
      <c r="K95" s="15"/>
    </row>
    <row r="96" spans="1:11" s="4" customFormat="1" ht="21.75" customHeight="1" x14ac:dyDescent="0.25">
      <c r="A96" s="26" t="s">
        <v>108</v>
      </c>
      <c r="B96" s="26" t="s">
        <v>109</v>
      </c>
      <c r="C96" s="26"/>
      <c r="D96" s="26"/>
      <c r="E96" s="26"/>
      <c r="F96" s="26"/>
      <c r="G96" s="28"/>
      <c r="H96" s="26"/>
      <c r="I96" s="26"/>
      <c r="J96" s="26"/>
      <c r="K96" s="26"/>
    </row>
    <row r="97" spans="1:11" ht="21.75" customHeight="1" x14ac:dyDescent="0.25">
      <c r="A97" s="3">
        <v>1</v>
      </c>
      <c r="B97" s="14" t="s">
        <v>110</v>
      </c>
      <c r="C97" s="6">
        <v>97</v>
      </c>
      <c r="D97" s="6">
        <v>518</v>
      </c>
      <c r="E97" s="6">
        <v>55</v>
      </c>
      <c r="F97" s="6">
        <v>278</v>
      </c>
      <c r="G97" s="84">
        <f t="shared" ref="G97:G104" si="10">E97/C97</f>
        <v>0.5670103092783505</v>
      </c>
      <c r="H97" s="6">
        <v>3</v>
      </c>
      <c r="I97" s="6">
        <v>15</v>
      </c>
      <c r="J97" s="48">
        <f t="shared" ref="J97:J104" si="11">H97/C97</f>
        <v>3.0927835051546393E-2</v>
      </c>
      <c r="K97" s="15"/>
    </row>
    <row r="98" spans="1:11" ht="21.75" customHeight="1" x14ac:dyDescent="0.25">
      <c r="A98" s="3">
        <v>2</v>
      </c>
      <c r="B98" s="14" t="s">
        <v>111</v>
      </c>
      <c r="C98" s="6">
        <v>66</v>
      </c>
      <c r="D98" s="6">
        <v>333</v>
      </c>
      <c r="E98" s="6">
        <v>22</v>
      </c>
      <c r="F98" s="6"/>
      <c r="G98" s="85">
        <f t="shared" si="10"/>
        <v>0.33333333333333331</v>
      </c>
      <c r="H98" s="6">
        <v>15</v>
      </c>
      <c r="I98" s="6"/>
      <c r="J98" s="49">
        <f t="shared" si="11"/>
        <v>0.22727272727272727</v>
      </c>
      <c r="K98" s="15"/>
    </row>
    <row r="99" spans="1:11" ht="21.75" customHeight="1" x14ac:dyDescent="0.25">
      <c r="A99" s="3">
        <v>3</v>
      </c>
      <c r="B99" s="14" t="s">
        <v>112</v>
      </c>
      <c r="C99" s="6">
        <v>87</v>
      </c>
      <c r="D99" s="6">
        <v>380</v>
      </c>
      <c r="E99" s="6">
        <v>19</v>
      </c>
      <c r="F99" s="6">
        <v>102</v>
      </c>
      <c r="G99" s="85">
        <f t="shared" si="10"/>
        <v>0.21839080459770116</v>
      </c>
      <c r="H99" s="6">
        <v>14</v>
      </c>
      <c r="I99" s="6">
        <v>57</v>
      </c>
      <c r="J99" s="49">
        <f t="shared" si="11"/>
        <v>0.16091954022988506</v>
      </c>
      <c r="K99" s="15"/>
    </row>
    <row r="100" spans="1:11" ht="21.75" customHeight="1" x14ac:dyDescent="0.25">
      <c r="A100" s="3">
        <v>4</v>
      </c>
      <c r="B100" s="14" t="s">
        <v>113</v>
      </c>
      <c r="C100" s="6">
        <v>134</v>
      </c>
      <c r="D100" s="6">
        <v>689</v>
      </c>
      <c r="E100" s="6">
        <v>47</v>
      </c>
      <c r="F100" s="6">
        <v>183</v>
      </c>
      <c r="G100" s="85">
        <f t="shared" si="10"/>
        <v>0.35074626865671643</v>
      </c>
      <c r="H100" s="6">
        <v>15</v>
      </c>
      <c r="I100" s="6">
        <v>61</v>
      </c>
      <c r="J100" s="49">
        <f t="shared" si="11"/>
        <v>0.11194029850746269</v>
      </c>
      <c r="K100" s="15"/>
    </row>
    <row r="101" spans="1:11" ht="21.75" customHeight="1" x14ac:dyDescent="0.25">
      <c r="A101" s="3">
        <v>5</v>
      </c>
      <c r="B101" s="14" t="s">
        <v>114</v>
      </c>
      <c r="C101" s="6">
        <v>171</v>
      </c>
      <c r="D101" s="6">
        <v>886</v>
      </c>
      <c r="E101" s="6">
        <v>72</v>
      </c>
      <c r="F101" s="6">
        <v>286</v>
      </c>
      <c r="G101" s="85">
        <f t="shared" si="10"/>
        <v>0.42105263157894735</v>
      </c>
      <c r="H101" s="6">
        <v>19</v>
      </c>
      <c r="I101" s="6">
        <v>82</v>
      </c>
      <c r="J101" s="49">
        <f t="shared" si="11"/>
        <v>0.1111111111111111</v>
      </c>
      <c r="K101" s="15"/>
    </row>
    <row r="102" spans="1:11" ht="21.75" customHeight="1" x14ac:dyDescent="0.25">
      <c r="A102" s="3">
        <v>6</v>
      </c>
      <c r="B102" s="14" t="s">
        <v>115</v>
      </c>
      <c r="C102" s="6">
        <v>38</v>
      </c>
      <c r="D102" s="6">
        <v>215</v>
      </c>
      <c r="E102" s="6">
        <v>12</v>
      </c>
      <c r="F102" s="6"/>
      <c r="G102" s="85">
        <f t="shared" si="10"/>
        <v>0.31578947368421051</v>
      </c>
      <c r="H102" s="6">
        <v>7</v>
      </c>
      <c r="I102" s="6"/>
      <c r="J102" s="49">
        <f t="shared" si="11"/>
        <v>0.18421052631578946</v>
      </c>
      <c r="K102" s="15"/>
    </row>
    <row r="103" spans="1:11" ht="21.75" customHeight="1" x14ac:dyDescent="0.25">
      <c r="A103" s="3">
        <v>7</v>
      </c>
      <c r="B103" s="14" t="s">
        <v>116</v>
      </c>
      <c r="C103" s="6">
        <v>98</v>
      </c>
      <c r="D103" s="6">
        <v>517</v>
      </c>
      <c r="E103" s="6">
        <v>46</v>
      </c>
      <c r="F103" s="6"/>
      <c r="G103" s="85">
        <f t="shared" si="10"/>
        <v>0.46938775510204084</v>
      </c>
      <c r="H103" s="6">
        <v>14</v>
      </c>
      <c r="I103" s="6"/>
      <c r="J103" s="49">
        <f t="shared" si="11"/>
        <v>0.14285714285714285</v>
      </c>
      <c r="K103" s="15"/>
    </row>
    <row r="104" spans="1:11" ht="21.75" customHeight="1" x14ac:dyDescent="0.25">
      <c r="A104" s="3">
        <v>8</v>
      </c>
      <c r="B104" s="14" t="s">
        <v>117</v>
      </c>
      <c r="C104" s="6">
        <v>123</v>
      </c>
      <c r="D104" s="6">
        <v>596</v>
      </c>
      <c r="E104" s="6">
        <v>47</v>
      </c>
      <c r="F104" s="6">
        <v>226</v>
      </c>
      <c r="G104" s="85">
        <f t="shared" si="10"/>
        <v>0.38211382113821141</v>
      </c>
      <c r="H104" s="6">
        <v>20</v>
      </c>
      <c r="I104" s="6">
        <v>88</v>
      </c>
      <c r="J104" s="49">
        <f t="shared" si="11"/>
        <v>0.16260162601626016</v>
      </c>
      <c r="K104" s="15"/>
    </row>
    <row r="105" spans="1:11" ht="21.75" customHeight="1" x14ac:dyDescent="0.25">
      <c r="A105" s="50" t="s">
        <v>89</v>
      </c>
      <c r="B105" s="50"/>
      <c r="C105" s="51">
        <v>814</v>
      </c>
      <c r="D105" s="51">
        <v>4134</v>
      </c>
      <c r="E105" s="51">
        <v>320</v>
      </c>
      <c r="F105" s="51">
        <v>1075</v>
      </c>
      <c r="G105" s="84">
        <v>0.3931203931203931</v>
      </c>
      <c r="H105" s="51">
        <v>107</v>
      </c>
      <c r="I105" s="51">
        <v>303</v>
      </c>
      <c r="J105" s="48">
        <v>0.13144963144963145</v>
      </c>
      <c r="K105" s="15"/>
    </row>
    <row r="106" spans="1:11" s="4" customFormat="1" ht="21.75" customHeight="1" x14ac:dyDescent="0.25">
      <c r="A106" s="26" t="s">
        <v>118</v>
      </c>
      <c r="B106" s="26" t="s">
        <v>119</v>
      </c>
      <c r="C106" s="26"/>
      <c r="D106" s="26"/>
      <c r="E106" s="26"/>
      <c r="F106" s="26"/>
      <c r="G106" s="28"/>
      <c r="H106" s="26"/>
      <c r="I106" s="26"/>
      <c r="J106" s="26"/>
      <c r="K106" s="26"/>
    </row>
    <row r="107" spans="1:11" ht="21.75" customHeight="1" x14ac:dyDescent="0.3">
      <c r="A107" s="52">
        <v>1</v>
      </c>
      <c r="B107" s="96" t="s">
        <v>120</v>
      </c>
      <c r="C107" s="144">
        <v>117</v>
      </c>
      <c r="D107" s="144">
        <v>509</v>
      </c>
      <c r="E107" s="96">
        <v>50</v>
      </c>
      <c r="F107" s="145">
        <v>224</v>
      </c>
      <c r="G107" s="146">
        <f>E107*100/C107</f>
        <v>42.735042735042732</v>
      </c>
      <c r="H107" s="144">
        <v>7</v>
      </c>
      <c r="I107" s="145">
        <v>35</v>
      </c>
      <c r="J107" s="147">
        <v>5.982905982905983</v>
      </c>
      <c r="K107" s="15"/>
    </row>
    <row r="108" spans="1:11" ht="21.75" customHeight="1" x14ac:dyDescent="0.3">
      <c r="A108" s="52">
        <v>2</v>
      </c>
      <c r="B108" s="96" t="s">
        <v>121</v>
      </c>
      <c r="C108" s="144">
        <v>49</v>
      </c>
      <c r="D108" s="144">
        <v>193</v>
      </c>
      <c r="E108" s="96">
        <v>17</v>
      </c>
      <c r="F108" s="145">
        <v>65</v>
      </c>
      <c r="G108" s="146">
        <f t="shared" ref="G108:G114" si="12">E108*100/C108</f>
        <v>34.693877551020407</v>
      </c>
      <c r="H108" s="144">
        <v>3</v>
      </c>
      <c r="I108" s="145">
        <v>12</v>
      </c>
      <c r="J108" s="147">
        <v>6.1224489795918364</v>
      </c>
      <c r="K108" s="15"/>
    </row>
    <row r="109" spans="1:11" ht="21.75" customHeight="1" x14ac:dyDescent="0.3">
      <c r="A109" s="53">
        <v>3</v>
      </c>
      <c r="B109" s="96" t="s">
        <v>122</v>
      </c>
      <c r="C109" s="148">
        <v>77</v>
      </c>
      <c r="D109" s="148">
        <v>361</v>
      </c>
      <c r="E109" s="96">
        <v>48</v>
      </c>
      <c r="F109" s="145">
        <v>264</v>
      </c>
      <c r="G109" s="146">
        <f t="shared" si="12"/>
        <v>62.337662337662337</v>
      </c>
      <c r="H109" s="148">
        <v>6</v>
      </c>
      <c r="I109" s="145">
        <v>17</v>
      </c>
      <c r="J109" s="147">
        <v>7.7922077922077921</v>
      </c>
      <c r="K109" s="15"/>
    </row>
    <row r="110" spans="1:11" ht="21.75" customHeight="1" x14ac:dyDescent="0.3">
      <c r="A110" s="53">
        <v>4</v>
      </c>
      <c r="B110" s="54" t="s">
        <v>123</v>
      </c>
      <c r="C110" s="149">
        <v>114</v>
      </c>
      <c r="D110" s="148">
        <v>531</v>
      </c>
      <c r="E110" s="96">
        <v>48</v>
      </c>
      <c r="F110" s="145">
        <v>258</v>
      </c>
      <c r="G110" s="146">
        <f t="shared" si="12"/>
        <v>42.10526315789474</v>
      </c>
      <c r="H110" s="148">
        <v>9</v>
      </c>
      <c r="I110" s="145">
        <v>42</v>
      </c>
      <c r="J110" s="147">
        <v>7.8947368421052628</v>
      </c>
      <c r="K110" s="15"/>
    </row>
    <row r="111" spans="1:11" ht="21.75" customHeight="1" x14ac:dyDescent="0.3">
      <c r="A111" s="53">
        <v>5</v>
      </c>
      <c r="B111" s="54" t="s">
        <v>124</v>
      </c>
      <c r="C111" s="144">
        <v>113</v>
      </c>
      <c r="D111" s="144">
        <v>520</v>
      </c>
      <c r="E111" s="96">
        <v>50</v>
      </c>
      <c r="F111" s="145">
        <v>296</v>
      </c>
      <c r="G111" s="146">
        <f t="shared" si="12"/>
        <v>44.247787610619469</v>
      </c>
      <c r="H111" s="144">
        <v>8</v>
      </c>
      <c r="I111" s="145">
        <v>41</v>
      </c>
      <c r="J111" s="147">
        <v>7.0796460176991154</v>
      </c>
      <c r="K111" s="15"/>
    </row>
    <row r="112" spans="1:11" ht="21.75" customHeight="1" x14ac:dyDescent="0.3">
      <c r="A112" s="53">
        <v>6</v>
      </c>
      <c r="B112" s="54" t="s">
        <v>125</v>
      </c>
      <c r="C112" s="148">
        <v>40</v>
      </c>
      <c r="D112" s="148">
        <v>170</v>
      </c>
      <c r="E112" s="96">
        <v>22</v>
      </c>
      <c r="F112" s="145">
        <v>192</v>
      </c>
      <c r="G112" s="146">
        <f t="shared" si="12"/>
        <v>55</v>
      </c>
      <c r="H112" s="148">
        <v>4</v>
      </c>
      <c r="I112" s="145">
        <v>18</v>
      </c>
      <c r="J112" s="147">
        <v>10</v>
      </c>
      <c r="K112" s="15"/>
    </row>
    <row r="113" spans="1:11" ht="21.75" customHeight="1" x14ac:dyDescent="0.3">
      <c r="A113" s="53">
        <v>7</v>
      </c>
      <c r="B113" s="54" t="s">
        <v>126</v>
      </c>
      <c r="C113" s="148">
        <v>73</v>
      </c>
      <c r="D113" s="148">
        <v>347</v>
      </c>
      <c r="E113" s="96">
        <v>37</v>
      </c>
      <c r="F113" s="145">
        <v>166</v>
      </c>
      <c r="G113" s="146">
        <f t="shared" si="12"/>
        <v>50.684931506849317</v>
      </c>
      <c r="H113" s="148">
        <v>5</v>
      </c>
      <c r="I113" s="145">
        <v>22</v>
      </c>
      <c r="J113" s="147">
        <v>6.8493150684931505</v>
      </c>
      <c r="K113" s="15"/>
    </row>
    <row r="114" spans="1:11" ht="21.75" customHeight="1" x14ac:dyDescent="0.3">
      <c r="A114" s="78" t="s">
        <v>15</v>
      </c>
      <c r="B114" s="78"/>
      <c r="C114" s="150">
        <v>583</v>
      </c>
      <c r="D114" s="150">
        <v>2631</v>
      </c>
      <c r="E114" s="151">
        <v>272</v>
      </c>
      <c r="F114" s="152">
        <v>1465</v>
      </c>
      <c r="G114" s="153">
        <f t="shared" si="12"/>
        <v>46.655231560891941</v>
      </c>
      <c r="H114" s="150">
        <v>42</v>
      </c>
      <c r="I114" s="152">
        <v>187</v>
      </c>
      <c r="J114" s="147">
        <v>7.2041166380789026</v>
      </c>
      <c r="K114" s="15"/>
    </row>
    <row r="115" spans="1:11" s="4" customFormat="1" ht="21.75" customHeight="1" x14ac:dyDescent="0.25">
      <c r="A115" s="26" t="s">
        <v>127</v>
      </c>
      <c r="B115" s="26" t="s">
        <v>128</v>
      </c>
      <c r="C115" s="26"/>
      <c r="D115" s="26"/>
      <c r="E115" s="26"/>
      <c r="F115" s="26"/>
      <c r="G115" s="28"/>
      <c r="H115" s="26"/>
      <c r="I115" s="26"/>
      <c r="J115" s="26"/>
      <c r="K115" s="26"/>
    </row>
    <row r="116" spans="1:11" ht="21.75" customHeight="1" x14ac:dyDescent="0.25">
      <c r="A116" s="55">
        <v>1</v>
      </c>
      <c r="B116" s="97" t="s">
        <v>129</v>
      </c>
      <c r="C116" s="97">
        <v>149</v>
      </c>
      <c r="D116" s="154">
        <v>778</v>
      </c>
      <c r="E116" s="97">
        <v>59</v>
      </c>
      <c r="F116" s="154">
        <v>226</v>
      </c>
      <c r="G116" s="155">
        <f t="shared" ref="G116:G122" si="13">SUM(E116/C116)*100</f>
        <v>39.597315436241608</v>
      </c>
      <c r="H116" s="156">
        <v>24</v>
      </c>
      <c r="I116" s="154">
        <v>202</v>
      </c>
      <c r="J116" s="157">
        <f t="shared" ref="J116:J117" si="14">SUM(H116/C116)*100</f>
        <v>16.107382550335569</v>
      </c>
      <c r="K116" s="15"/>
    </row>
    <row r="117" spans="1:11" ht="21.75" customHeight="1" x14ac:dyDescent="0.25">
      <c r="A117" s="55">
        <v>2</v>
      </c>
      <c r="B117" s="97" t="s">
        <v>130</v>
      </c>
      <c r="C117" s="97">
        <v>70</v>
      </c>
      <c r="D117" s="154">
        <v>322</v>
      </c>
      <c r="E117" s="97">
        <v>18</v>
      </c>
      <c r="F117" s="154">
        <v>67</v>
      </c>
      <c r="G117" s="155">
        <f t="shared" si="13"/>
        <v>25.714285714285712</v>
      </c>
      <c r="H117" s="156">
        <v>4</v>
      </c>
      <c r="I117" s="154">
        <v>23</v>
      </c>
      <c r="J117" s="157">
        <f t="shared" si="14"/>
        <v>5.7142857142857144</v>
      </c>
      <c r="K117" s="15"/>
    </row>
    <row r="118" spans="1:11" ht="21.75" customHeight="1" x14ac:dyDescent="0.25">
      <c r="A118" s="55">
        <v>3</v>
      </c>
      <c r="B118" s="97" t="s">
        <v>131</v>
      </c>
      <c r="C118" s="97">
        <v>63</v>
      </c>
      <c r="D118" s="154">
        <v>319</v>
      </c>
      <c r="E118" s="97">
        <v>45</v>
      </c>
      <c r="F118" s="154">
        <v>241</v>
      </c>
      <c r="G118" s="155">
        <f t="shared" si="13"/>
        <v>71.428571428571431</v>
      </c>
      <c r="H118" s="156">
        <v>18</v>
      </c>
      <c r="I118" s="154">
        <v>78</v>
      </c>
      <c r="J118" s="157">
        <f t="shared" ref="J118:J127" si="15">SUM(H118/C118)*100</f>
        <v>28.571428571428569</v>
      </c>
      <c r="K118" s="15"/>
    </row>
    <row r="119" spans="1:11" ht="21.75" customHeight="1" x14ac:dyDescent="0.25">
      <c r="A119" s="55">
        <v>4</v>
      </c>
      <c r="B119" s="97" t="s">
        <v>132</v>
      </c>
      <c r="C119" s="97">
        <v>126</v>
      </c>
      <c r="D119" s="154">
        <v>578</v>
      </c>
      <c r="E119" s="97">
        <v>32</v>
      </c>
      <c r="F119" s="154">
        <v>126</v>
      </c>
      <c r="G119" s="155">
        <f t="shared" si="13"/>
        <v>25.396825396825395</v>
      </c>
      <c r="H119" s="156">
        <v>4</v>
      </c>
      <c r="I119" s="154">
        <v>19</v>
      </c>
      <c r="J119" s="157">
        <f t="shared" si="15"/>
        <v>3.1746031746031744</v>
      </c>
      <c r="K119" s="15"/>
    </row>
    <row r="120" spans="1:11" ht="21.75" customHeight="1" x14ac:dyDescent="0.25">
      <c r="A120" s="55">
        <v>5</v>
      </c>
      <c r="B120" s="97" t="s">
        <v>133</v>
      </c>
      <c r="C120" s="97">
        <v>28</v>
      </c>
      <c r="D120" s="154">
        <v>136</v>
      </c>
      <c r="E120" s="97">
        <v>18</v>
      </c>
      <c r="F120" s="154">
        <v>89</v>
      </c>
      <c r="G120" s="155">
        <f t="shared" si="13"/>
        <v>64.285714285714292</v>
      </c>
      <c r="H120" s="156">
        <v>1</v>
      </c>
      <c r="I120" s="154">
        <v>3</v>
      </c>
      <c r="J120" s="157">
        <f t="shared" si="15"/>
        <v>3.5714285714285712</v>
      </c>
      <c r="K120" s="15"/>
    </row>
    <row r="121" spans="1:11" ht="21.75" customHeight="1" x14ac:dyDescent="0.25">
      <c r="A121" s="55">
        <v>6</v>
      </c>
      <c r="B121" s="97" t="s">
        <v>134</v>
      </c>
      <c r="C121" s="97">
        <v>93</v>
      </c>
      <c r="D121" s="154">
        <v>606</v>
      </c>
      <c r="E121" s="97">
        <v>55</v>
      </c>
      <c r="F121" s="154">
        <v>289</v>
      </c>
      <c r="G121" s="155">
        <f t="shared" si="13"/>
        <v>59.13978494623656</v>
      </c>
      <c r="H121" s="156">
        <v>16</v>
      </c>
      <c r="I121" s="154">
        <v>124</v>
      </c>
      <c r="J121" s="157">
        <f t="shared" si="15"/>
        <v>17.20430107526882</v>
      </c>
      <c r="K121" s="15"/>
    </row>
    <row r="122" spans="1:11" ht="21.75" customHeight="1" x14ac:dyDescent="0.25">
      <c r="A122" s="55">
        <v>7</v>
      </c>
      <c r="B122" s="97" t="s">
        <v>135</v>
      </c>
      <c r="C122" s="97">
        <v>157</v>
      </c>
      <c r="D122" s="154">
        <v>738</v>
      </c>
      <c r="E122" s="97">
        <v>115</v>
      </c>
      <c r="F122" s="154">
        <v>524</v>
      </c>
      <c r="G122" s="155">
        <f t="shared" si="13"/>
        <v>73.248407643312092</v>
      </c>
      <c r="H122" s="156">
        <v>7</v>
      </c>
      <c r="I122" s="154">
        <v>40</v>
      </c>
      <c r="J122" s="157">
        <f t="shared" si="15"/>
        <v>4.4585987261146496</v>
      </c>
      <c r="K122" s="15"/>
    </row>
    <row r="123" spans="1:11" ht="21.75" customHeight="1" x14ac:dyDescent="0.25">
      <c r="A123" s="55">
        <v>8</v>
      </c>
      <c r="B123" s="97" t="s">
        <v>136</v>
      </c>
      <c r="C123" s="97">
        <v>161</v>
      </c>
      <c r="D123" s="154">
        <v>821</v>
      </c>
      <c r="E123" s="97">
        <v>50</v>
      </c>
      <c r="F123" s="154">
        <v>229</v>
      </c>
      <c r="G123" s="155">
        <f t="shared" ref="G123:G128" si="16">SUM(E123/C123)*100</f>
        <v>31.05590062111801</v>
      </c>
      <c r="H123" s="156">
        <v>4</v>
      </c>
      <c r="I123" s="154">
        <v>23</v>
      </c>
      <c r="J123" s="157">
        <f t="shared" si="15"/>
        <v>2.4844720496894408</v>
      </c>
      <c r="K123" s="15"/>
    </row>
    <row r="124" spans="1:11" ht="21.75" customHeight="1" x14ac:dyDescent="0.25">
      <c r="A124" s="55">
        <v>9</v>
      </c>
      <c r="B124" s="97" t="s">
        <v>137</v>
      </c>
      <c r="C124" s="97">
        <v>143</v>
      </c>
      <c r="D124" s="154">
        <v>643</v>
      </c>
      <c r="E124" s="97">
        <v>53</v>
      </c>
      <c r="F124" s="154">
        <v>281</v>
      </c>
      <c r="G124" s="155">
        <f t="shared" si="16"/>
        <v>37.06293706293706</v>
      </c>
      <c r="H124" s="156">
        <v>2</v>
      </c>
      <c r="I124" s="154">
        <v>7</v>
      </c>
      <c r="J124" s="157">
        <f t="shared" si="15"/>
        <v>1.3986013986013985</v>
      </c>
      <c r="K124" s="15"/>
    </row>
    <row r="125" spans="1:11" ht="21.75" customHeight="1" x14ac:dyDescent="0.25">
      <c r="A125" s="55">
        <v>10</v>
      </c>
      <c r="B125" s="97" t="s">
        <v>138</v>
      </c>
      <c r="C125" s="97">
        <v>84</v>
      </c>
      <c r="D125" s="154">
        <v>429</v>
      </c>
      <c r="E125" s="97">
        <v>32</v>
      </c>
      <c r="F125" s="154">
        <v>145</v>
      </c>
      <c r="G125" s="155">
        <f t="shared" si="16"/>
        <v>38.095238095238095</v>
      </c>
      <c r="H125" s="156">
        <v>6</v>
      </c>
      <c r="I125" s="154">
        <v>34</v>
      </c>
      <c r="J125" s="157">
        <f t="shared" si="15"/>
        <v>7.1428571428571423</v>
      </c>
      <c r="K125" s="15"/>
    </row>
    <row r="126" spans="1:11" ht="21.75" customHeight="1" x14ac:dyDescent="0.25">
      <c r="A126" s="55">
        <v>11</v>
      </c>
      <c r="B126" s="97" t="s">
        <v>139</v>
      </c>
      <c r="C126" s="97">
        <v>48</v>
      </c>
      <c r="D126" s="154">
        <v>265</v>
      </c>
      <c r="E126" s="97">
        <v>32</v>
      </c>
      <c r="F126" s="154">
        <v>178</v>
      </c>
      <c r="G126" s="155">
        <f t="shared" si="16"/>
        <v>66.666666666666657</v>
      </c>
      <c r="H126" s="156">
        <v>9</v>
      </c>
      <c r="I126" s="154">
        <v>55</v>
      </c>
      <c r="J126" s="157">
        <f t="shared" si="15"/>
        <v>18.75</v>
      </c>
      <c r="K126" s="15"/>
    </row>
    <row r="127" spans="1:11" ht="21.75" customHeight="1" x14ac:dyDescent="0.25">
      <c r="A127" s="55">
        <v>12</v>
      </c>
      <c r="B127" s="97" t="s">
        <v>140</v>
      </c>
      <c r="C127" s="97">
        <v>85</v>
      </c>
      <c r="D127" s="154">
        <v>411</v>
      </c>
      <c r="E127" s="97">
        <v>27</v>
      </c>
      <c r="F127" s="154">
        <v>119</v>
      </c>
      <c r="G127" s="155">
        <f t="shared" si="16"/>
        <v>31.764705882352938</v>
      </c>
      <c r="H127" s="156">
        <v>22</v>
      </c>
      <c r="I127" s="154">
        <v>50</v>
      </c>
      <c r="J127" s="157">
        <f t="shared" si="15"/>
        <v>25.882352941176475</v>
      </c>
      <c r="K127" s="15"/>
    </row>
    <row r="128" spans="1:11" ht="21.75" customHeight="1" x14ac:dyDescent="0.25">
      <c r="A128" s="79" t="s">
        <v>89</v>
      </c>
      <c r="B128" s="79"/>
      <c r="C128" s="158">
        <f>SUM(C116:C127)</f>
        <v>1207</v>
      </c>
      <c r="D128" s="159">
        <f>SUM(D116:D127)</f>
        <v>6046</v>
      </c>
      <c r="E128" s="158">
        <f>SUM(E116:E127)</f>
        <v>536</v>
      </c>
      <c r="F128" s="159">
        <f>SUM(F116:F127)</f>
        <v>2514</v>
      </c>
      <c r="G128" s="160">
        <f t="shared" si="16"/>
        <v>44.407622203811101</v>
      </c>
      <c r="H128" s="158">
        <f>SUM(H116:H127)</f>
        <v>117</v>
      </c>
      <c r="I128" s="159">
        <f>SUM(I116:I127)</f>
        <v>658</v>
      </c>
      <c r="J128" s="161">
        <f>SUM(H128/C128)*100</f>
        <v>9.6934548467274233</v>
      </c>
      <c r="K128" s="15"/>
    </row>
    <row r="129" spans="1:11" s="4" customFormat="1" ht="21.75" customHeight="1" x14ac:dyDescent="0.25">
      <c r="A129" s="26" t="s">
        <v>141</v>
      </c>
      <c r="B129" s="26" t="s">
        <v>142</v>
      </c>
      <c r="C129" s="26"/>
      <c r="D129" s="26"/>
      <c r="E129" s="26"/>
      <c r="F129" s="26"/>
      <c r="G129" s="28"/>
      <c r="H129" s="26"/>
      <c r="I129" s="26"/>
      <c r="J129" s="26"/>
      <c r="K129" s="26"/>
    </row>
    <row r="130" spans="1:11" ht="21.75" customHeight="1" x14ac:dyDescent="0.25">
      <c r="A130" s="3">
        <v>1</v>
      </c>
      <c r="B130" s="14" t="s">
        <v>143</v>
      </c>
      <c r="C130" s="6">
        <v>52</v>
      </c>
      <c r="D130" s="6">
        <v>250</v>
      </c>
      <c r="E130" s="6">
        <v>22</v>
      </c>
      <c r="F130" s="6">
        <v>112</v>
      </c>
      <c r="G130" s="86">
        <f>(E130/C130)*100</f>
        <v>42.307692307692307</v>
      </c>
      <c r="H130" s="6">
        <v>4</v>
      </c>
      <c r="I130" s="6">
        <v>19</v>
      </c>
      <c r="J130" s="61">
        <f>(H130/C130)*100</f>
        <v>7.6923076923076925</v>
      </c>
      <c r="K130" s="15"/>
    </row>
    <row r="131" spans="1:11" ht="21.75" customHeight="1" x14ac:dyDescent="0.25">
      <c r="A131" s="3">
        <v>2</v>
      </c>
      <c r="B131" s="14" t="s">
        <v>144</v>
      </c>
      <c r="C131" s="6">
        <v>169</v>
      </c>
      <c r="D131" s="6">
        <v>840</v>
      </c>
      <c r="E131" s="6">
        <v>104</v>
      </c>
      <c r="F131" s="6">
        <v>567</v>
      </c>
      <c r="G131" s="86">
        <f t="shared" ref="G131:G136" si="17">(E131/C131)*100</f>
        <v>61.53846153846154</v>
      </c>
      <c r="H131" s="6">
        <v>17</v>
      </c>
      <c r="I131" s="6">
        <v>61</v>
      </c>
      <c r="J131" s="61">
        <f t="shared" ref="J131:J136" si="18">(H131/C131)*100</f>
        <v>10.059171597633137</v>
      </c>
      <c r="K131" s="15"/>
    </row>
    <row r="132" spans="1:11" ht="21.75" customHeight="1" x14ac:dyDescent="0.3">
      <c r="A132" s="3">
        <v>3</v>
      </c>
      <c r="B132" s="14" t="s">
        <v>145</v>
      </c>
      <c r="C132" s="6">
        <v>92</v>
      </c>
      <c r="D132" s="6">
        <v>507</v>
      </c>
      <c r="E132" s="81">
        <v>50</v>
      </c>
      <c r="F132" s="94">
        <v>244</v>
      </c>
      <c r="G132" s="86">
        <f t="shared" si="17"/>
        <v>54.347826086956516</v>
      </c>
      <c r="H132" s="94">
        <v>13</v>
      </c>
      <c r="I132" s="94">
        <v>129</v>
      </c>
      <c r="J132" s="61">
        <f t="shared" si="18"/>
        <v>14.130434782608695</v>
      </c>
      <c r="K132" s="15"/>
    </row>
    <row r="133" spans="1:11" ht="21.75" customHeight="1" x14ac:dyDescent="0.25">
      <c r="A133" s="3">
        <v>4</v>
      </c>
      <c r="B133" s="14" t="s">
        <v>146</v>
      </c>
      <c r="C133" s="10">
        <v>124</v>
      </c>
      <c r="D133" s="10">
        <v>644</v>
      </c>
      <c r="E133" s="10">
        <v>73</v>
      </c>
      <c r="F133" s="10">
        <v>413</v>
      </c>
      <c r="G133" s="86">
        <f t="shared" si="17"/>
        <v>58.870967741935488</v>
      </c>
      <c r="H133" s="10">
        <v>14</v>
      </c>
      <c r="I133" s="10">
        <v>83</v>
      </c>
      <c r="J133" s="61">
        <f t="shared" si="18"/>
        <v>11.29032258064516</v>
      </c>
      <c r="K133" s="15"/>
    </row>
    <row r="134" spans="1:11" ht="21.75" customHeight="1" x14ac:dyDescent="0.25">
      <c r="A134" s="3">
        <v>5</v>
      </c>
      <c r="B134" s="14" t="s">
        <v>147</v>
      </c>
      <c r="C134" s="6">
        <v>88</v>
      </c>
      <c r="D134" s="6">
        <v>300</v>
      </c>
      <c r="E134" s="6">
        <v>9</v>
      </c>
      <c r="F134" s="6">
        <v>24</v>
      </c>
      <c r="G134" s="86"/>
      <c r="H134" s="129">
        <v>0</v>
      </c>
      <c r="I134" s="129">
        <v>0</v>
      </c>
      <c r="J134" s="162">
        <v>0</v>
      </c>
      <c r="K134" s="15" t="s">
        <v>236</v>
      </c>
    </row>
    <row r="135" spans="1:11" ht="21.75" customHeight="1" x14ac:dyDescent="0.25">
      <c r="A135" s="3">
        <v>6</v>
      </c>
      <c r="B135" s="14" t="s">
        <v>148</v>
      </c>
      <c r="C135" s="163">
        <v>67</v>
      </c>
      <c r="D135" s="163">
        <v>355</v>
      </c>
      <c r="E135" s="6">
        <v>29</v>
      </c>
      <c r="F135" s="6">
        <v>148</v>
      </c>
      <c r="G135" s="86">
        <f t="shared" si="17"/>
        <v>43.283582089552233</v>
      </c>
      <c r="H135" s="6">
        <v>14</v>
      </c>
      <c r="I135" s="6">
        <v>96</v>
      </c>
      <c r="J135" s="61">
        <f t="shared" si="18"/>
        <v>20.8955223880597</v>
      </c>
      <c r="K135" s="15"/>
    </row>
    <row r="136" spans="1:11" ht="21.75" customHeight="1" x14ac:dyDescent="0.25">
      <c r="A136" s="3">
        <v>7</v>
      </c>
      <c r="B136" s="14" t="s">
        <v>149</v>
      </c>
      <c r="C136" s="6">
        <v>165</v>
      </c>
      <c r="D136" s="6">
        <v>838</v>
      </c>
      <c r="E136" s="6">
        <v>102</v>
      </c>
      <c r="F136" s="6">
        <v>493</v>
      </c>
      <c r="G136" s="86">
        <f t="shared" si="17"/>
        <v>61.818181818181813</v>
      </c>
      <c r="H136" s="6">
        <v>18</v>
      </c>
      <c r="I136" s="6">
        <v>103</v>
      </c>
      <c r="J136" s="61">
        <f t="shared" si="18"/>
        <v>10.909090909090908</v>
      </c>
      <c r="K136" s="15"/>
    </row>
    <row r="137" spans="1:11" ht="21.75" customHeight="1" x14ac:dyDescent="0.25">
      <c r="A137" s="50" t="s">
        <v>15</v>
      </c>
      <c r="B137" s="50"/>
      <c r="C137" s="51">
        <f t="shared" ref="C137:I137" si="19">SUM(C130:C136)</f>
        <v>757</v>
      </c>
      <c r="D137" s="51">
        <f t="shared" si="19"/>
        <v>3734</v>
      </c>
      <c r="E137" s="51">
        <f t="shared" si="19"/>
        <v>389</v>
      </c>
      <c r="F137" s="51">
        <f t="shared" si="19"/>
        <v>2001</v>
      </c>
      <c r="G137" s="164">
        <f>E137/C137*100</f>
        <v>51.387054161162482</v>
      </c>
      <c r="H137" s="51">
        <f t="shared" si="19"/>
        <v>80</v>
      </c>
      <c r="I137" s="51">
        <f t="shared" si="19"/>
        <v>491</v>
      </c>
      <c r="J137" s="165">
        <f>H137/C137*100</f>
        <v>10.568031704095112</v>
      </c>
      <c r="K137" s="15"/>
    </row>
    <row r="138" spans="1:11" s="4" customFormat="1" ht="21.75" customHeight="1" x14ac:dyDescent="0.25">
      <c r="A138" s="26" t="s">
        <v>150</v>
      </c>
      <c r="B138" s="26" t="s">
        <v>151</v>
      </c>
      <c r="C138" s="26"/>
      <c r="D138" s="26"/>
      <c r="E138" s="26"/>
      <c r="F138" s="26"/>
      <c r="G138" s="28"/>
      <c r="H138" s="26"/>
      <c r="I138" s="26"/>
      <c r="J138" s="26"/>
      <c r="K138" s="26"/>
    </row>
    <row r="139" spans="1:11" ht="21.75" customHeight="1" x14ac:dyDescent="0.25">
      <c r="A139" s="56">
        <v>1</v>
      </c>
      <c r="B139" s="98" t="s">
        <v>152</v>
      </c>
      <c r="C139" s="98">
        <v>121</v>
      </c>
      <c r="D139" s="98">
        <v>613</v>
      </c>
      <c r="E139" s="98">
        <v>58</v>
      </c>
      <c r="F139" s="98">
        <v>276</v>
      </c>
      <c r="G139" s="166">
        <f t="shared" ref="G139:G149" si="20">E139/C139*100</f>
        <v>47.933884297520663</v>
      </c>
      <c r="H139" s="98">
        <v>20</v>
      </c>
      <c r="I139" s="98">
        <v>105</v>
      </c>
      <c r="J139" s="167">
        <f t="shared" ref="J139:J149" si="21">H139/C139*100</f>
        <v>16.528925619834713</v>
      </c>
      <c r="K139" s="15"/>
    </row>
    <row r="140" spans="1:11" ht="21.75" customHeight="1" x14ac:dyDescent="0.25">
      <c r="A140" s="56">
        <v>2</v>
      </c>
      <c r="B140" s="98" t="s">
        <v>153</v>
      </c>
      <c r="C140" s="98">
        <v>141</v>
      </c>
      <c r="D140" s="98">
        <v>682</v>
      </c>
      <c r="E140" s="98">
        <v>39</v>
      </c>
      <c r="F140" s="98">
        <v>184</v>
      </c>
      <c r="G140" s="166">
        <f t="shared" si="20"/>
        <v>27.659574468085108</v>
      </c>
      <c r="H140" s="98">
        <v>14</v>
      </c>
      <c r="I140" s="98">
        <v>61</v>
      </c>
      <c r="J140" s="167">
        <f t="shared" si="21"/>
        <v>9.9290780141843982</v>
      </c>
      <c r="K140" s="15"/>
    </row>
    <row r="141" spans="1:11" ht="21.75" customHeight="1" x14ac:dyDescent="0.25">
      <c r="A141" s="56">
        <v>3</v>
      </c>
      <c r="B141" s="98" t="s">
        <v>154</v>
      </c>
      <c r="C141" s="98">
        <v>175</v>
      </c>
      <c r="D141" s="98">
        <v>845</v>
      </c>
      <c r="E141" s="98">
        <v>44</v>
      </c>
      <c r="F141" s="98">
        <v>206</v>
      </c>
      <c r="G141" s="166">
        <f t="shared" si="20"/>
        <v>25.142857142857146</v>
      </c>
      <c r="H141" s="98">
        <v>39</v>
      </c>
      <c r="I141" s="98">
        <v>193</v>
      </c>
      <c r="J141" s="167">
        <f t="shared" si="21"/>
        <v>22.285714285714285</v>
      </c>
      <c r="K141" s="15"/>
    </row>
    <row r="142" spans="1:11" ht="21.75" customHeight="1" x14ac:dyDescent="0.25">
      <c r="A142" s="56">
        <v>4</v>
      </c>
      <c r="B142" s="98" t="s">
        <v>155</v>
      </c>
      <c r="C142" s="98">
        <v>146</v>
      </c>
      <c r="D142" s="98">
        <v>732</v>
      </c>
      <c r="E142" s="98">
        <v>32</v>
      </c>
      <c r="F142" s="98">
        <v>142</v>
      </c>
      <c r="G142" s="166">
        <f t="shared" si="20"/>
        <v>21.917808219178081</v>
      </c>
      <c r="H142" s="98">
        <v>40</v>
      </c>
      <c r="I142" s="98">
        <v>224</v>
      </c>
      <c r="J142" s="167">
        <f t="shared" si="21"/>
        <v>27.397260273972602</v>
      </c>
      <c r="K142" s="15"/>
    </row>
    <row r="143" spans="1:11" ht="21.75" customHeight="1" x14ac:dyDescent="0.25">
      <c r="A143" s="56">
        <v>5</v>
      </c>
      <c r="B143" s="98" t="s">
        <v>156</v>
      </c>
      <c r="C143" s="98">
        <v>167</v>
      </c>
      <c r="D143" s="98">
        <v>752</v>
      </c>
      <c r="E143" s="98">
        <v>28</v>
      </c>
      <c r="F143" s="98">
        <v>134</v>
      </c>
      <c r="G143" s="166">
        <f t="shared" si="20"/>
        <v>16.766467065868262</v>
      </c>
      <c r="H143" s="98">
        <v>16</v>
      </c>
      <c r="I143" s="98">
        <v>60</v>
      </c>
      <c r="J143" s="167">
        <f t="shared" si="21"/>
        <v>9.5808383233532943</v>
      </c>
      <c r="K143" s="15"/>
    </row>
    <row r="144" spans="1:11" ht="21.75" customHeight="1" x14ac:dyDescent="0.25">
      <c r="A144" s="56">
        <v>6</v>
      </c>
      <c r="B144" s="98" t="s">
        <v>157</v>
      </c>
      <c r="C144" s="98">
        <v>165</v>
      </c>
      <c r="D144" s="98">
        <v>709</v>
      </c>
      <c r="E144" s="98">
        <v>44</v>
      </c>
      <c r="F144" s="98">
        <v>206</v>
      </c>
      <c r="G144" s="166">
        <f t="shared" si="20"/>
        <v>26.666666666666668</v>
      </c>
      <c r="H144" s="98">
        <v>12</v>
      </c>
      <c r="I144" s="98">
        <v>62</v>
      </c>
      <c r="J144" s="167">
        <f t="shared" si="21"/>
        <v>7.2727272727272725</v>
      </c>
      <c r="K144" s="15"/>
    </row>
    <row r="145" spans="1:11" ht="21.75" customHeight="1" x14ac:dyDescent="0.25">
      <c r="A145" s="56">
        <v>7</v>
      </c>
      <c r="B145" s="98" t="s">
        <v>158</v>
      </c>
      <c r="C145" s="98">
        <v>91</v>
      </c>
      <c r="D145" s="98">
        <v>440</v>
      </c>
      <c r="E145" s="168">
        <v>41</v>
      </c>
      <c r="F145" s="98">
        <v>199</v>
      </c>
      <c r="G145" s="166">
        <f t="shared" si="20"/>
        <v>45.054945054945058</v>
      </c>
      <c r="H145" s="98">
        <v>6</v>
      </c>
      <c r="I145" s="98">
        <v>26</v>
      </c>
      <c r="J145" s="167">
        <f t="shared" si="21"/>
        <v>6.593406593406594</v>
      </c>
      <c r="K145" s="15"/>
    </row>
    <row r="146" spans="1:11" ht="21.75" customHeight="1" x14ac:dyDescent="0.25">
      <c r="A146" s="56">
        <v>8</v>
      </c>
      <c r="B146" s="98" t="s">
        <v>66</v>
      </c>
      <c r="C146" s="98">
        <v>55</v>
      </c>
      <c r="D146" s="98">
        <v>265</v>
      </c>
      <c r="E146" s="168">
        <v>27</v>
      </c>
      <c r="F146" s="98">
        <v>124</v>
      </c>
      <c r="G146" s="166">
        <f t="shared" si="20"/>
        <v>49.090909090909093</v>
      </c>
      <c r="H146" s="98">
        <v>7</v>
      </c>
      <c r="I146" s="98">
        <v>34</v>
      </c>
      <c r="J146" s="167">
        <f t="shared" si="21"/>
        <v>12.727272727272727</v>
      </c>
      <c r="K146" s="15"/>
    </row>
    <row r="147" spans="1:11" ht="21.75" customHeight="1" x14ac:dyDescent="0.25">
      <c r="A147" s="56">
        <v>9</v>
      </c>
      <c r="B147" s="98" t="s">
        <v>159</v>
      </c>
      <c r="C147" s="98">
        <v>68</v>
      </c>
      <c r="D147" s="98">
        <v>398</v>
      </c>
      <c r="E147" s="168">
        <v>67</v>
      </c>
      <c r="F147" s="98">
        <v>394</v>
      </c>
      <c r="G147" s="166">
        <f t="shared" si="20"/>
        <v>98.529411764705884</v>
      </c>
      <c r="H147" s="98">
        <v>0</v>
      </c>
      <c r="I147" s="98">
        <v>0</v>
      </c>
      <c r="J147" s="167">
        <f t="shared" si="21"/>
        <v>0</v>
      </c>
      <c r="K147" s="15"/>
    </row>
    <row r="148" spans="1:11" ht="21.75" customHeight="1" x14ac:dyDescent="0.25">
      <c r="A148" s="56">
        <v>10</v>
      </c>
      <c r="B148" s="98" t="s">
        <v>160</v>
      </c>
      <c r="C148" s="98">
        <v>66</v>
      </c>
      <c r="D148" s="98">
        <v>384</v>
      </c>
      <c r="E148" s="168">
        <v>65</v>
      </c>
      <c r="F148" s="98">
        <v>379</v>
      </c>
      <c r="G148" s="166">
        <f t="shared" si="20"/>
        <v>98.484848484848484</v>
      </c>
      <c r="H148" s="98">
        <v>0</v>
      </c>
      <c r="I148" s="98">
        <v>0</v>
      </c>
      <c r="J148" s="167">
        <f t="shared" si="21"/>
        <v>0</v>
      </c>
      <c r="K148" s="15"/>
    </row>
    <row r="149" spans="1:11" ht="21.75" customHeight="1" x14ac:dyDescent="0.25">
      <c r="A149" s="57"/>
      <c r="B149" s="99" t="s">
        <v>89</v>
      </c>
      <c r="C149" s="99">
        <f>SUM(C139:C148)</f>
        <v>1195</v>
      </c>
      <c r="D149" s="99">
        <f>SUM(D139:D148)</f>
        <v>5820</v>
      </c>
      <c r="E149" s="35">
        <f>SUM(E139:E148)</f>
        <v>445</v>
      </c>
      <c r="F149" s="99">
        <f>SUM(F139:F148)</f>
        <v>2244</v>
      </c>
      <c r="G149" s="169">
        <f t="shared" si="20"/>
        <v>37.238493723849366</v>
      </c>
      <c r="H149" s="99">
        <f>SUM(H139:H148)</f>
        <v>154</v>
      </c>
      <c r="I149" s="99">
        <f>SUM(I139:I148)</f>
        <v>765</v>
      </c>
      <c r="J149" s="170">
        <f t="shared" si="21"/>
        <v>12.887029288702928</v>
      </c>
      <c r="K149" s="15"/>
    </row>
    <row r="150" spans="1:11" s="4" customFormat="1" ht="21.75" customHeight="1" x14ac:dyDescent="0.25">
      <c r="A150" s="26" t="s">
        <v>161</v>
      </c>
      <c r="B150" s="26" t="s">
        <v>162</v>
      </c>
      <c r="C150" s="26"/>
      <c r="D150" s="26"/>
      <c r="E150" s="26"/>
      <c r="F150" s="26"/>
      <c r="G150" s="28"/>
      <c r="H150" s="26"/>
      <c r="I150" s="26"/>
      <c r="J150" s="26"/>
      <c r="K150" s="26"/>
    </row>
    <row r="151" spans="1:11" ht="21.75" customHeight="1" x14ac:dyDescent="0.3">
      <c r="A151" s="58">
        <v>1</v>
      </c>
      <c r="B151" s="100" t="s">
        <v>163</v>
      </c>
      <c r="C151" s="171">
        <v>78</v>
      </c>
      <c r="D151" s="171">
        <v>346</v>
      </c>
      <c r="E151" s="172">
        <v>42</v>
      </c>
      <c r="F151" s="171">
        <v>184</v>
      </c>
      <c r="G151" s="173">
        <f t="shared" ref="G151:G156" si="22">E151*100/C151</f>
        <v>53.846153846153847</v>
      </c>
      <c r="H151" s="171">
        <v>9</v>
      </c>
      <c r="I151" s="174">
        <v>48</v>
      </c>
      <c r="J151" s="175">
        <f>H151*100/C151</f>
        <v>11.538461538461538</v>
      </c>
      <c r="K151" s="15"/>
    </row>
    <row r="152" spans="1:11" ht="21.75" customHeight="1" x14ac:dyDescent="0.3">
      <c r="A152" s="58">
        <v>2</v>
      </c>
      <c r="B152" s="100" t="s">
        <v>164</v>
      </c>
      <c r="C152" s="171">
        <v>79</v>
      </c>
      <c r="D152" s="171">
        <v>400</v>
      </c>
      <c r="E152" s="174">
        <v>44</v>
      </c>
      <c r="F152" s="171">
        <v>226</v>
      </c>
      <c r="G152" s="173">
        <f t="shared" si="22"/>
        <v>55.696202531645568</v>
      </c>
      <c r="H152" s="171">
        <v>14</v>
      </c>
      <c r="I152" s="174">
        <v>68</v>
      </c>
      <c r="J152" s="175">
        <f t="shared" ref="J152:J157" si="23">H152*100/C152</f>
        <v>17.721518987341771</v>
      </c>
      <c r="K152" s="15"/>
    </row>
    <row r="153" spans="1:11" ht="21.75" customHeight="1" x14ac:dyDescent="0.3">
      <c r="A153" s="58">
        <v>3</v>
      </c>
      <c r="B153" s="100" t="s">
        <v>165</v>
      </c>
      <c r="C153" s="98">
        <v>107</v>
      </c>
      <c r="D153" s="98">
        <v>528</v>
      </c>
      <c r="E153" s="174">
        <v>59</v>
      </c>
      <c r="F153" s="98">
        <v>269</v>
      </c>
      <c r="G153" s="173">
        <f t="shared" si="22"/>
        <v>55.140186915887853</v>
      </c>
      <c r="H153" s="171">
        <v>21</v>
      </c>
      <c r="I153" s="174">
        <v>124</v>
      </c>
      <c r="J153" s="175">
        <f t="shared" si="23"/>
        <v>19.626168224299064</v>
      </c>
      <c r="K153" s="15"/>
    </row>
    <row r="154" spans="1:11" ht="21.75" customHeight="1" x14ac:dyDescent="0.3">
      <c r="A154" s="58">
        <v>4</v>
      </c>
      <c r="B154" s="100" t="s">
        <v>166</v>
      </c>
      <c r="C154" s="171">
        <v>140</v>
      </c>
      <c r="D154" s="171">
        <v>661</v>
      </c>
      <c r="E154" s="174">
        <v>88</v>
      </c>
      <c r="F154" s="171">
        <v>411</v>
      </c>
      <c r="G154" s="173">
        <f t="shared" si="22"/>
        <v>62.857142857142854</v>
      </c>
      <c r="H154" s="171">
        <v>20</v>
      </c>
      <c r="I154" s="174">
        <v>97</v>
      </c>
      <c r="J154" s="175">
        <f t="shared" si="23"/>
        <v>14.285714285714286</v>
      </c>
      <c r="K154" s="15"/>
    </row>
    <row r="155" spans="1:11" ht="21.75" customHeight="1" x14ac:dyDescent="0.3">
      <c r="A155" s="58">
        <v>5</v>
      </c>
      <c r="B155" s="100" t="s">
        <v>167</v>
      </c>
      <c r="C155" s="171">
        <v>68</v>
      </c>
      <c r="D155" s="171">
        <v>331</v>
      </c>
      <c r="E155" s="174">
        <v>48</v>
      </c>
      <c r="F155" s="171">
        <v>277</v>
      </c>
      <c r="G155" s="173">
        <f t="shared" si="22"/>
        <v>70.588235294117652</v>
      </c>
      <c r="H155" s="171">
        <v>15</v>
      </c>
      <c r="I155" s="174">
        <v>90</v>
      </c>
      <c r="J155" s="175">
        <f t="shared" si="23"/>
        <v>22.058823529411764</v>
      </c>
      <c r="K155" s="15"/>
    </row>
    <row r="156" spans="1:11" ht="21.75" customHeight="1" x14ac:dyDescent="0.3">
      <c r="A156" s="58">
        <v>6</v>
      </c>
      <c r="B156" s="100" t="s">
        <v>168</v>
      </c>
      <c r="C156" s="171">
        <v>87</v>
      </c>
      <c r="D156" s="171">
        <v>465</v>
      </c>
      <c r="E156" s="174">
        <v>61</v>
      </c>
      <c r="F156" s="171">
        <v>336</v>
      </c>
      <c r="G156" s="173">
        <f t="shared" si="22"/>
        <v>70.114942528735625</v>
      </c>
      <c r="H156" s="171">
        <v>16</v>
      </c>
      <c r="I156" s="174">
        <v>86</v>
      </c>
      <c r="J156" s="175">
        <f t="shared" si="23"/>
        <v>18.390804597701148</v>
      </c>
      <c r="K156" s="15"/>
    </row>
    <row r="157" spans="1:11" ht="21.75" customHeight="1" x14ac:dyDescent="0.3">
      <c r="A157" s="59" t="s">
        <v>89</v>
      </c>
      <c r="B157" s="59"/>
      <c r="C157" s="176">
        <f>SUM(C151:C156)</f>
        <v>559</v>
      </c>
      <c r="D157" s="176">
        <f>SUM(D151:D156)</f>
        <v>2731</v>
      </c>
      <c r="E157" s="177">
        <f>SUM(E151:E156)</f>
        <v>342</v>
      </c>
      <c r="F157" s="176">
        <f>SUM(F151:F156)</f>
        <v>1703</v>
      </c>
      <c r="G157" s="178">
        <f>E157*100/C157</f>
        <v>61.180679785330945</v>
      </c>
      <c r="H157" s="176">
        <f>SUM(H151:H156)</f>
        <v>95</v>
      </c>
      <c r="I157" s="177">
        <f>SUM(I151:I156)</f>
        <v>513</v>
      </c>
      <c r="J157" s="175">
        <f t="shared" si="23"/>
        <v>16.994633273703041</v>
      </c>
      <c r="K157" s="15"/>
    </row>
    <row r="158" spans="1:11" ht="21.75" customHeight="1" x14ac:dyDescent="0.25">
      <c r="A158" s="26" t="s">
        <v>169</v>
      </c>
      <c r="B158" s="26" t="s">
        <v>170</v>
      </c>
      <c r="C158" s="15"/>
      <c r="D158" s="15"/>
      <c r="E158" s="15"/>
      <c r="F158" s="15"/>
      <c r="G158" s="19"/>
      <c r="H158" s="15"/>
      <c r="I158" s="15"/>
      <c r="J158" s="15"/>
      <c r="K158" s="15"/>
    </row>
    <row r="159" spans="1:11" ht="21.75" customHeight="1" x14ac:dyDescent="0.25">
      <c r="A159" s="60">
        <v>1</v>
      </c>
      <c r="B159" s="101" t="s">
        <v>171</v>
      </c>
      <c r="C159" s="101">
        <v>86</v>
      </c>
      <c r="D159" s="98">
        <v>478</v>
      </c>
      <c r="E159" s="101">
        <v>44</v>
      </c>
      <c r="F159" s="179">
        <v>216</v>
      </c>
      <c r="G159" s="180">
        <v>59.302325581395351</v>
      </c>
      <c r="H159" s="101">
        <v>5</v>
      </c>
      <c r="I159" s="179">
        <v>22</v>
      </c>
      <c r="J159" s="181">
        <f>H159/C159*100</f>
        <v>5.8139534883720927</v>
      </c>
      <c r="K159" s="15"/>
    </row>
    <row r="160" spans="1:11" ht="21.75" customHeight="1" x14ac:dyDescent="0.25">
      <c r="A160" s="43">
        <v>2</v>
      </c>
      <c r="B160" s="102" t="s">
        <v>172</v>
      </c>
      <c r="C160" s="102">
        <v>80</v>
      </c>
      <c r="D160" s="124">
        <v>464</v>
      </c>
      <c r="E160" s="102">
        <v>50</v>
      </c>
      <c r="F160" s="42">
        <v>316</v>
      </c>
      <c r="G160" s="87">
        <v>70</v>
      </c>
      <c r="H160" s="102">
        <v>4</v>
      </c>
      <c r="I160" s="42">
        <v>24</v>
      </c>
      <c r="J160" s="65">
        <f>H160/C160*100</f>
        <v>5</v>
      </c>
      <c r="K160" s="15"/>
    </row>
    <row r="161" spans="1:11" ht="21.75" customHeight="1" x14ac:dyDescent="0.25">
      <c r="A161" s="60">
        <v>3</v>
      </c>
      <c r="B161" s="101" t="s">
        <v>173</v>
      </c>
      <c r="C161" s="101">
        <v>134</v>
      </c>
      <c r="D161" s="98">
        <v>736</v>
      </c>
      <c r="E161" s="101">
        <v>73</v>
      </c>
      <c r="F161" s="179">
        <v>420</v>
      </c>
      <c r="G161" s="180">
        <v>60.447761194029844</v>
      </c>
      <c r="H161" s="101">
        <v>5</v>
      </c>
      <c r="I161" s="179">
        <v>32</v>
      </c>
      <c r="J161" s="181">
        <f t="shared" ref="J161:J168" si="24">H161/C161*100</f>
        <v>3.7313432835820892</v>
      </c>
      <c r="K161" s="15"/>
    </row>
    <row r="162" spans="1:11" ht="21.75" customHeight="1" x14ac:dyDescent="0.25">
      <c r="A162" s="60">
        <v>4</v>
      </c>
      <c r="B162" s="101" t="s">
        <v>174</v>
      </c>
      <c r="C162" s="101">
        <v>94</v>
      </c>
      <c r="D162" s="98">
        <v>554</v>
      </c>
      <c r="E162" s="101">
        <v>60</v>
      </c>
      <c r="F162" s="179">
        <v>294</v>
      </c>
      <c r="G162" s="180">
        <v>70.212765957446805</v>
      </c>
      <c r="H162" s="101">
        <v>5</v>
      </c>
      <c r="I162" s="179">
        <v>27</v>
      </c>
      <c r="J162" s="181">
        <f t="shared" si="24"/>
        <v>5.3191489361702127</v>
      </c>
      <c r="K162" s="15"/>
    </row>
    <row r="163" spans="1:11" ht="21.75" customHeight="1" x14ac:dyDescent="0.25">
      <c r="A163" s="60">
        <v>5</v>
      </c>
      <c r="B163" s="101" t="s">
        <v>175</v>
      </c>
      <c r="C163" s="101">
        <v>96</v>
      </c>
      <c r="D163" s="98">
        <v>525</v>
      </c>
      <c r="E163" s="101">
        <v>66</v>
      </c>
      <c r="F163" s="179">
        <v>357</v>
      </c>
      <c r="G163" s="180">
        <v>76.041666666666657</v>
      </c>
      <c r="H163" s="101">
        <v>8</v>
      </c>
      <c r="I163" s="179">
        <v>58</v>
      </c>
      <c r="J163" s="181">
        <f t="shared" si="24"/>
        <v>8.3333333333333321</v>
      </c>
      <c r="K163" s="15"/>
    </row>
    <row r="164" spans="1:11" ht="21.75" customHeight="1" x14ac:dyDescent="0.25">
      <c r="A164" s="60">
        <v>6</v>
      </c>
      <c r="B164" s="101" t="s">
        <v>176</v>
      </c>
      <c r="C164" s="101">
        <v>93</v>
      </c>
      <c r="D164" s="98">
        <v>460</v>
      </c>
      <c r="E164" s="101">
        <v>51</v>
      </c>
      <c r="F164" s="179">
        <v>250</v>
      </c>
      <c r="G164" s="180">
        <v>61.29032258064516</v>
      </c>
      <c r="H164" s="101">
        <v>2</v>
      </c>
      <c r="I164" s="179">
        <v>5</v>
      </c>
      <c r="J164" s="181">
        <f t="shared" si="24"/>
        <v>2.1505376344086025</v>
      </c>
      <c r="K164" s="15"/>
    </row>
    <row r="165" spans="1:11" ht="21.75" customHeight="1" x14ac:dyDescent="0.25">
      <c r="A165" s="60">
        <v>7</v>
      </c>
      <c r="B165" s="101" t="s">
        <v>177</v>
      </c>
      <c r="C165" s="101">
        <v>138</v>
      </c>
      <c r="D165" s="98">
        <v>769</v>
      </c>
      <c r="E165" s="101">
        <v>71</v>
      </c>
      <c r="F165" s="179">
        <v>351</v>
      </c>
      <c r="G165" s="180">
        <v>58.695652173913047</v>
      </c>
      <c r="H165" s="101">
        <v>14</v>
      </c>
      <c r="I165" s="179">
        <v>61</v>
      </c>
      <c r="J165" s="181">
        <f t="shared" si="24"/>
        <v>10.144927536231885</v>
      </c>
      <c r="K165" s="15"/>
    </row>
    <row r="166" spans="1:11" ht="21.75" customHeight="1" x14ac:dyDescent="0.25">
      <c r="A166" s="60">
        <v>8</v>
      </c>
      <c r="B166" s="101" t="s">
        <v>178</v>
      </c>
      <c r="C166" s="101">
        <v>137</v>
      </c>
      <c r="D166" s="98">
        <v>754</v>
      </c>
      <c r="E166" s="101">
        <v>67</v>
      </c>
      <c r="F166" s="179">
        <v>339</v>
      </c>
      <c r="G166" s="180">
        <v>54.014598540145982</v>
      </c>
      <c r="H166" s="101">
        <v>22</v>
      </c>
      <c r="I166" s="179">
        <v>108</v>
      </c>
      <c r="J166" s="181">
        <f t="shared" si="24"/>
        <v>16.058394160583941</v>
      </c>
      <c r="K166" s="15"/>
    </row>
    <row r="167" spans="1:11" ht="21.75" customHeight="1" x14ac:dyDescent="0.25">
      <c r="A167" s="60">
        <v>9</v>
      </c>
      <c r="B167" s="101" t="s">
        <v>179</v>
      </c>
      <c r="C167" s="101">
        <v>205</v>
      </c>
      <c r="D167" s="98">
        <v>1174</v>
      </c>
      <c r="E167" s="101">
        <v>104</v>
      </c>
      <c r="F167" s="179">
        <v>537</v>
      </c>
      <c r="G167" s="180">
        <v>54.146341463414636</v>
      </c>
      <c r="H167" s="101">
        <v>19</v>
      </c>
      <c r="I167" s="179">
        <v>52</v>
      </c>
      <c r="J167" s="181">
        <f t="shared" si="24"/>
        <v>9.2682926829268286</v>
      </c>
      <c r="K167" s="15"/>
    </row>
    <row r="168" spans="1:11" ht="21.75" customHeight="1" x14ac:dyDescent="0.25">
      <c r="A168" s="60">
        <v>10</v>
      </c>
      <c r="B168" s="101" t="s">
        <v>180</v>
      </c>
      <c r="C168" s="101">
        <v>130</v>
      </c>
      <c r="D168" s="98">
        <v>748</v>
      </c>
      <c r="E168" s="101">
        <v>50</v>
      </c>
      <c r="F168" s="179">
        <v>281</v>
      </c>
      <c r="G168" s="180">
        <v>43.846153846153847</v>
      </c>
      <c r="H168" s="101">
        <v>10</v>
      </c>
      <c r="I168" s="179">
        <v>63</v>
      </c>
      <c r="J168" s="181">
        <f t="shared" si="24"/>
        <v>7.6923076923076925</v>
      </c>
      <c r="K168" s="15"/>
    </row>
    <row r="169" spans="1:11" ht="21.75" customHeight="1" x14ac:dyDescent="0.25">
      <c r="A169" s="80" t="s">
        <v>89</v>
      </c>
      <c r="B169" s="80"/>
      <c r="C169" s="182">
        <v>1193</v>
      </c>
      <c r="D169" s="182">
        <f>SUM(D159:D168)</f>
        <v>6662</v>
      </c>
      <c r="E169" s="182">
        <f>SUM(E159:E168)</f>
        <v>636</v>
      </c>
      <c r="F169" s="182">
        <f>SUM(F159:F168)</f>
        <v>3361</v>
      </c>
      <c r="G169" s="183">
        <f>E169/C169*100</f>
        <v>53.310980720871747</v>
      </c>
      <c r="H169" s="182">
        <f>SUM(H159:H168)</f>
        <v>94</v>
      </c>
      <c r="I169" s="182">
        <f>SUM(I159:I168)</f>
        <v>452</v>
      </c>
      <c r="J169" s="184">
        <f>H169/C169*100</f>
        <v>7.8792958927074608</v>
      </c>
      <c r="K169" s="15"/>
    </row>
    <row r="170" spans="1:11" s="4" customFormat="1" ht="21.75" customHeight="1" x14ac:dyDescent="0.25">
      <c r="A170" s="26" t="s">
        <v>181</v>
      </c>
      <c r="B170" s="26" t="s">
        <v>182</v>
      </c>
      <c r="C170" s="26"/>
      <c r="D170" s="26"/>
      <c r="E170" s="26"/>
      <c r="F170" s="26"/>
      <c r="G170" s="28"/>
      <c r="H170" s="26"/>
      <c r="I170" s="26"/>
      <c r="J170" s="26"/>
      <c r="K170" s="26"/>
    </row>
    <row r="171" spans="1:11" ht="21.75" customHeight="1" x14ac:dyDescent="0.25">
      <c r="A171" s="3">
        <v>1</v>
      </c>
      <c r="B171" s="14" t="s">
        <v>183</v>
      </c>
      <c r="C171" s="6">
        <v>80</v>
      </c>
      <c r="D171" s="6">
        <v>390</v>
      </c>
      <c r="E171" s="6">
        <v>37</v>
      </c>
      <c r="F171" s="6">
        <v>193</v>
      </c>
      <c r="G171" s="191" t="s">
        <v>184</v>
      </c>
      <c r="H171" s="6">
        <v>4</v>
      </c>
      <c r="I171" s="6">
        <v>18</v>
      </c>
      <c r="J171" s="192" t="s">
        <v>185</v>
      </c>
      <c r="K171" s="15"/>
    </row>
    <row r="172" spans="1:11" ht="21.75" customHeight="1" x14ac:dyDescent="0.25">
      <c r="A172" s="3">
        <v>2</v>
      </c>
      <c r="B172" s="14" t="s">
        <v>186</v>
      </c>
      <c r="C172" s="6">
        <v>133</v>
      </c>
      <c r="D172" s="6">
        <v>646</v>
      </c>
      <c r="E172" s="6">
        <v>62</v>
      </c>
      <c r="F172" s="6">
        <v>290</v>
      </c>
      <c r="G172" s="191" t="s">
        <v>187</v>
      </c>
      <c r="H172" s="6">
        <v>9</v>
      </c>
      <c r="I172" s="6">
        <v>47</v>
      </c>
      <c r="J172" s="192" t="s">
        <v>188</v>
      </c>
      <c r="K172" s="15"/>
    </row>
    <row r="173" spans="1:11" ht="21.75" customHeight="1" x14ac:dyDescent="0.25">
      <c r="A173" s="3">
        <v>3</v>
      </c>
      <c r="B173" s="14" t="s">
        <v>189</v>
      </c>
      <c r="C173" s="6">
        <v>171</v>
      </c>
      <c r="D173" s="6">
        <v>848</v>
      </c>
      <c r="E173" s="6">
        <v>88</v>
      </c>
      <c r="F173" s="6">
        <v>470</v>
      </c>
      <c r="G173" s="191" t="s">
        <v>190</v>
      </c>
      <c r="H173" s="6">
        <v>5</v>
      </c>
      <c r="I173" s="6">
        <v>28</v>
      </c>
      <c r="J173" s="192" t="s">
        <v>191</v>
      </c>
      <c r="K173" s="15"/>
    </row>
    <row r="174" spans="1:11" ht="21.75" customHeight="1" x14ac:dyDescent="0.25">
      <c r="A174" s="3">
        <v>4</v>
      </c>
      <c r="B174" s="14" t="s">
        <v>192</v>
      </c>
      <c r="C174" s="6">
        <v>119</v>
      </c>
      <c r="D174" s="6">
        <v>602</v>
      </c>
      <c r="E174" s="6">
        <v>61</v>
      </c>
      <c r="F174" s="6">
        <v>361</v>
      </c>
      <c r="G174" s="191" t="s">
        <v>193</v>
      </c>
      <c r="H174" s="6">
        <v>6</v>
      </c>
      <c r="I174" s="6">
        <v>34</v>
      </c>
      <c r="J174" s="192" t="s">
        <v>194</v>
      </c>
      <c r="K174" s="15"/>
    </row>
    <row r="175" spans="1:11" ht="21.75" customHeight="1" x14ac:dyDescent="0.25">
      <c r="A175" s="3">
        <v>5</v>
      </c>
      <c r="B175" s="14" t="s">
        <v>195</v>
      </c>
      <c r="C175" s="6">
        <v>66</v>
      </c>
      <c r="D175" s="6">
        <v>351</v>
      </c>
      <c r="E175" s="6">
        <v>30</v>
      </c>
      <c r="F175" s="6">
        <v>164</v>
      </c>
      <c r="G175" s="191" t="s">
        <v>196</v>
      </c>
      <c r="H175" s="6">
        <v>2</v>
      </c>
      <c r="I175" s="6">
        <v>12</v>
      </c>
      <c r="J175" s="192" t="s">
        <v>197</v>
      </c>
      <c r="K175" s="15"/>
    </row>
    <row r="176" spans="1:11" ht="21.75" customHeight="1" x14ac:dyDescent="0.25">
      <c r="A176" s="3">
        <v>6</v>
      </c>
      <c r="B176" s="14" t="s">
        <v>198</v>
      </c>
      <c r="C176" s="6">
        <v>260</v>
      </c>
      <c r="D176" s="6">
        <v>1325</v>
      </c>
      <c r="E176" s="6">
        <v>153</v>
      </c>
      <c r="F176" s="6">
        <v>731</v>
      </c>
      <c r="G176" s="191" t="s">
        <v>199</v>
      </c>
      <c r="H176" s="6">
        <v>6</v>
      </c>
      <c r="I176" s="6">
        <v>31</v>
      </c>
      <c r="J176" s="192" t="s">
        <v>200</v>
      </c>
      <c r="K176" s="15"/>
    </row>
    <row r="177" spans="1:11" ht="21.75" customHeight="1" x14ac:dyDescent="0.25">
      <c r="A177" s="50" t="s">
        <v>89</v>
      </c>
      <c r="B177" s="50"/>
      <c r="C177" s="6">
        <f>SUM(C171:C176)</f>
        <v>829</v>
      </c>
      <c r="D177" s="6">
        <f>SUM(D171:D176)</f>
        <v>4162</v>
      </c>
      <c r="E177" s="6">
        <f>SUM(E171:E176)</f>
        <v>431</v>
      </c>
      <c r="F177" s="6">
        <f>SUM(F171:F176)</f>
        <v>2209</v>
      </c>
      <c r="G177" s="191" t="s">
        <v>201</v>
      </c>
      <c r="H177" s="6">
        <f>SUM(H171:H176)</f>
        <v>32</v>
      </c>
      <c r="I177" s="6">
        <f>SUM(I171:I176)</f>
        <v>170</v>
      </c>
      <c r="J177" s="192" t="s">
        <v>202</v>
      </c>
      <c r="K177" s="15"/>
    </row>
    <row r="178" spans="1:11" s="4" customFormat="1" ht="21.75" customHeight="1" x14ac:dyDescent="0.25">
      <c r="A178" s="26" t="s">
        <v>203</v>
      </c>
      <c r="B178" s="26" t="s">
        <v>204</v>
      </c>
      <c r="C178" s="26"/>
      <c r="D178" s="26"/>
      <c r="E178" s="26"/>
      <c r="F178" s="26"/>
      <c r="G178" s="28"/>
      <c r="H178" s="26"/>
      <c r="I178" s="26"/>
      <c r="J178" s="26"/>
      <c r="K178" s="26"/>
    </row>
    <row r="179" spans="1:11" ht="21.75" customHeight="1" x14ac:dyDescent="0.25">
      <c r="A179" s="62">
        <v>1</v>
      </c>
      <c r="B179" s="42" t="s">
        <v>205</v>
      </c>
      <c r="C179" s="42">
        <v>142</v>
      </c>
      <c r="D179" s="42">
        <v>786</v>
      </c>
      <c r="E179" s="14">
        <v>67</v>
      </c>
      <c r="F179" s="185">
        <v>358</v>
      </c>
      <c r="G179" s="87">
        <f>E179/C179*100</f>
        <v>47.183098591549296</v>
      </c>
      <c r="H179" s="42">
        <v>15</v>
      </c>
      <c r="I179" s="42">
        <v>70</v>
      </c>
      <c r="J179" s="65">
        <f>H179/C179*100</f>
        <v>10.56338028169014</v>
      </c>
      <c r="K179" s="15"/>
    </row>
    <row r="180" spans="1:11" ht="21.75" customHeight="1" x14ac:dyDescent="0.25">
      <c r="A180" s="62">
        <v>2</v>
      </c>
      <c r="B180" s="42" t="s">
        <v>206</v>
      </c>
      <c r="C180" s="42">
        <v>85</v>
      </c>
      <c r="D180" s="42">
        <v>420</v>
      </c>
      <c r="E180" s="163">
        <v>40</v>
      </c>
      <c r="F180" s="42">
        <v>185</v>
      </c>
      <c r="G180" s="87">
        <f t="shared" ref="G180:G186" si="25">E180/C180*100</f>
        <v>47.058823529411761</v>
      </c>
      <c r="H180" s="42">
        <v>5</v>
      </c>
      <c r="I180" s="42">
        <v>30</v>
      </c>
      <c r="J180" s="65">
        <f>H180/C180*100</f>
        <v>5.8823529411764701</v>
      </c>
      <c r="K180" s="15"/>
    </row>
    <row r="181" spans="1:11" ht="21.75" customHeight="1" x14ac:dyDescent="0.25">
      <c r="A181" s="62">
        <v>3</v>
      </c>
      <c r="B181" s="42" t="s">
        <v>207</v>
      </c>
      <c r="C181" s="42">
        <v>153</v>
      </c>
      <c r="D181" s="42">
        <v>783</v>
      </c>
      <c r="E181" s="163">
        <v>63</v>
      </c>
      <c r="F181" s="42">
        <v>312</v>
      </c>
      <c r="G181" s="87">
        <f t="shared" si="25"/>
        <v>41.17647058823529</v>
      </c>
      <c r="H181" s="42">
        <v>16</v>
      </c>
      <c r="I181" s="42">
        <v>100</v>
      </c>
      <c r="J181" s="65">
        <f>H181/C181*100</f>
        <v>10.457516339869281</v>
      </c>
      <c r="K181" s="15"/>
    </row>
    <row r="182" spans="1:11" ht="21.75" customHeight="1" x14ac:dyDescent="0.25">
      <c r="A182" s="62">
        <v>4</v>
      </c>
      <c r="B182" s="42" t="s">
        <v>208</v>
      </c>
      <c r="C182" s="42">
        <v>108</v>
      </c>
      <c r="D182" s="42">
        <v>517</v>
      </c>
      <c r="E182" s="14">
        <v>54</v>
      </c>
      <c r="F182" s="185">
        <v>254</v>
      </c>
      <c r="G182" s="87">
        <f t="shared" si="25"/>
        <v>50</v>
      </c>
      <c r="H182" s="42">
        <v>6</v>
      </c>
      <c r="I182" s="42">
        <v>37</v>
      </c>
      <c r="J182" s="65">
        <f>H182/C182*100</f>
        <v>5.5555555555555554</v>
      </c>
      <c r="K182" s="15"/>
    </row>
    <row r="183" spans="1:11" ht="21.75" customHeight="1" x14ac:dyDescent="0.25">
      <c r="A183" s="62">
        <v>5</v>
      </c>
      <c r="B183" s="42" t="s">
        <v>209</v>
      </c>
      <c r="C183" s="42">
        <v>104</v>
      </c>
      <c r="D183" s="42">
        <v>536</v>
      </c>
      <c r="E183" s="163">
        <v>43</v>
      </c>
      <c r="F183" s="42">
        <v>201</v>
      </c>
      <c r="G183" s="87">
        <f t="shared" si="25"/>
        <v>41.346153846153847</v>
      </c>
      <c r="H183" s="42">
        <v>6</v>
      </c>
      <c r="I183" s="42">
        <v>35</v>
      </c>
      <c r="J183" s="65">
        <f>H183/C183*100</f>
        <v>5.7692307692307692</v>
      </c>
      <c r="K183" s="15"/>
    </row>
    <row r="184" spans="1:11" ht="21.75" customHeight="1" x14ac:dyDescent="0.25">
      <c r="A184" s="62">
        <v>6</v>
      </c>
      <c r="B184" s="42" t="s">
        <v>210</v>
      </c>
      <c r="C184" s="42">
        <v>52</v>
      </c>
      <c r="D184" s="42">
        <v>326</v>
      </c>
      <c r="E184" s="163">
        <v>47</v>
      </c>
      <c r="F184" s="42">
        <v>292</v>
      </c>
      <c r="G184" s="87">
        <f t="shared" si="25"/>
        <v>90.384615384615387</v>
      </c>
      <c r="H184" s="42">
        <v>0</v>
      </c>
      <c r="I184" s="42">
        <v>0</v>
      </c>
      <c r="J184" s="42">
        <f>H184/C184*100</f>
        <v>0</v>
      </c>
      <c r="K184" s="15"/>
    </row>
    <row r="185" spans="1:11" ht="21.75" customHeight="1" x14ac:dyDescent="0.25">
      <c r="A185" s="63">
        <v>7</v>
      </c>
      <c r="B185" s="42" t="s">
        <v>211</v>
      </c>
      <c r="C185" s="42">
        <v>45</v>
      </c>
      <c r="D185" s="42">
        <v>345</v>
      </c>
      <c r="E185" s="163">
        <v>42</v>
      </c>
      <c r="F185" s="42">
        <v>294</v>
      </c>
      <c r="G185" s="87">
        <f t="shared" si="25"/>
        <v>93.333333333333329</v>
      </c>
      <c r="H185" s="42">
        <v>0</v>
      </c>
      <c r="I185" s="42">
        <v>0</v>
      </c>
      <c r="J185" s="42">
        <f>H185/C185*100</f>
        <v>0</v>
      </c>
      <c r="K185" s="15"/>
    </row>
    <row r="186" spans="1:11" ht="21.75" customHeight="1" x14ac:dyDescent="0.3">
      <c r="A186" s="64"/>
      <c r="B186" s="76" t="s">
        <v>89</v>
      </c>
      <c r="C186" s="67">
        <f>SUM(C179:C185)</f>
        <v>689</v>
      </c>
      <c r="D186" s="67">
        <f>SUM(D179:D185)</f>
        <v>3713</v>
      </c>
      <c r="E186" s="67">
        <f>SUM(E179:E185)</f>
        <v>356</v>
      </c>
      <c r="F186" s="67">
        <f>SUM(F179:F185)</f>
        <v>1896</v>
      </c>
      <c r="G186" s="88">
        <f t="shared" si="25"/>
        <v>51.669085631349787</v>
      </c>
      <c r="H186" s="67">
        <f>SUM(H179:H185)</f>
        <v>48</v>
      </c>
      <c r="I186" s="67">
        <f>SUM(I179:I185)</f>
        <v>272</v>
      </c>
      <c r="J186" s="66">
        <f>H186/C186*100</f>
        <v>6.966618287373004</v>
      </c>
      <c r="K186" s="15"/>
    </row>
    <row r="187" spans="1:11" ht="21.75" customHeight="1" x14ac:dyDescent="0.25">
      <c r="A187" s="26" t="s">
        <v>212</v>
      </c>
      <c r="B187" s="26" t="s">
        <v>213</v>
      </c>
      <c r="C187" s="15"/>
      <c r="D187" s="15"/>
      <c r="E187" s="15"/>
      <c r="F187" s="15"/>
      <c r="G187" s="19"/>
      <c r="H187" s="15"/>
      <c r="I187" s="15"/>
      <c r="J187" s="15"/>
      <c r="K187" s="15"/>
    </row>
    <row r="188" spans="1:11" ht="21.75" customHeight="1" x14ac:dyDescent="0.3">
      <c r="A188" s="68">
        <v>1</v>
      </c>
      <c r="B188" s="74" t="s">
        <v>214</v>
      </c>
      <c r="C188" s="74">
        <v>65</v>
      </c>
      <c r="D188" s="186">
        <v>448</v>
      </c>
      <c r="E188" s="74">
        <v>56</v>
      </c>
      <c r="F188" s="74">
        <v>402</v>
      </c>
      <c r="G188" s="89">
        <f t="shared" ref="G188:G193" si="26">E188/C188</f>
        <v>0.86153846153846159</v>
      </c>
      <c r="H188" s="74">
        <v>6</v>
      </c>
      <c r="I188" s="74">
        <v>35</v>
      </c>
      <c r="J188" s="71">
        <f>H188/C188</f>
        <v>9.2307692307692313E-2</v>
      </c>
      <c r="K188" s="15"/>
    </row>
    <row r="189" spans="1:11" ht="21.75" customHeight="1" x14ac:dyDescent="0.3">
      <c r="A189" s="68">
        <v>2</v>
      </c>
      <c r="B189" s="74" t="s">
        <v>215</v>
      </c>
      <c r="C189" s="74">
        <v>75</v>
      </c>
      <c r="D189" s="186">
        <v>479</v>
      </c>
      <c r="E189" s="74">
        <v>62</v>
      </c>
      <c r="F189" s="74">
        <v>378</v>
      </c>
      <c r="G189" s="89">
        <f t="shared" si="26"/>
        <v>0.82666666666666666</v>
      </c>
      <c r="H189" s="74">
        <v>3</v>
      </c>
      <c r="I189" s="74">
        <v>28</v>
      </c>
      <c r="J189" s="71">
        <f>H189/C189</f>
        <v>0.04</v>
      </c>
      <c r="K189" s="15"/>
    </row>
    <row r="190" spans="1:11" ht="21.75" customHeight="1" x14ac:dyDescent="0.3">
      <c r="A190" s="68">
        <v>3</v>
      </c>
      <c r="B190" s="74" t="s">
        <v>216</v>
      </c>
      <c r="C190" s="74">
        <v>28</v>
      </c>
      <c r="D190" s="186">
        <v>150</v>
      </c>
      <c r="E190" s="74">
        <v>15</v>
      </c>
      <c r="F190" s="74">
        <v>100</v>
      </c>
      <c r="G190" s="89">
        <f t="shared" si="26"/>
        <v>0.5357142857142857</v>
      </c>
      <c r="H190" s="74">
        <v>0</v>
      </c>
      <c r="I190" s="74">
        <v>0</v>
      </c>
      <c r="J190" s="71">
        <f>H190/C190</f>
        <v>0</v>
      </c>
      <c r="K190" s="15"/>
    </row>
    <row r="191" spans="1:11" ht="21.75" customHeight="1" x14ac:dyDescent="0.3">
      <c r="A191" s="68">
        <v>4</v>
      </c>
      <c r="B191" s="74" t="s">
        <v>217</v>
      </c>
      <c r="C191" s="74">
        <v>33</v>
      </c>
      <c r="D191" s="186">
        <v>190</v>
      </c>
      <c r="E191" s="74">
        <v>24</v>
      </c>
      <c r="F191" s="74">
        <v>159</v>
      </c>
      <c r="G191" s="89">
        <f t="shared" si="26"/>
        <v>0.72727272727272729</v>
      </c>
      <c r="H191" s="74">
        <v>6</v>
      </c>
      <c r="I191" s="74">
        <v>20</v>
      </c>
      <c r="J191" s="71">
        <f>H191/C191</f>
        <v>0.18181818181818182</v>
      </c>
      <c r="K191" s="15"/>
    </row>
    <row r="192" spans="1:11" ht="21.75" customHeight="1" x14ac:dyDescent="0.3">
      <c r="A192" s="68">
        <v>5</v>
      </c>
      <c r="B192" s="74" t="s">
        <v>218</v>
      </c>
      <c r="C192" s="74">
        <v>89</v>
      </c>
      <c r="D192" s="186">
        <v>515</v>
      </c>
      <c r="E192" s="74">
        <v>77</v>
      </c>
      <c r="F192" s="74">
        <v>425</v>
      </c>
      <c r="G192" s="89">
        <f t="shared" si="26"/>
        <v>0.8651685393258427</v>
      </c>
      <c r="H192" s="74">
        <v>9</v>
      </c>
      <c r="I192" s="74">
        <v>14</v>
      </c>
      <c r="J192" s="71">
        <f>H192/C192</f>
        <v>0.10112359550561797</v>
      </c>
      <c r="K192" s="15"/>
    </row>
    <row r="193" spans="1:11" ht="21.75" customHeight="1" x14ac:dyDescent="0.3">
      <c r="A193" s="69">
        <v>6</v>
      </c>
      <c r="B193" s="75" t="s">
        <v>219</v>
      </c>
      <c r="C193" s="75">
        <v>50</v>
      </c>
      <c r="D193" s="187">
        <v>252</v>
      </c>
      <c r="E193" s="75">
        <v>32</v>
      </c>
      <c r="F193" s="75">
        <v>185</v>
      </c>
      <c r="G193" s="89">
        <f t="shared" si="26"/>
        <v>0.64</v>
      </c>
      <c r="H193" s="75">
        <v>10</v>
      </c>
      <c r="I193" s="75">
        <v>36</v>
      </c>
      <c r="J193" s="72">
        <f>H193/C193</f>
        <v>0.2</v>
      </c>
      <c r="K193" s="15"/>
    </row>
    <row r="194" spans="1:11" ht="21.75" customHeight="1" x14ac:dyDescent="0.3">
      <c r="A194" s="68">
        <v>7</v>
      </c>
      <c r="B194" s="74" t="s">
        <v>220</v>
      </c>
      <c r="C194" s="74">
        <v>35</v>
      </c>
      <c r="D194" s="186">
        <v>221</v>
      </c>
      <c r="E194" s="74">
        <v>25</v>
      </c>
      <c r="F194" s="74">
        <v>167</v>
      </c>
      <c r="G194" s="89">
        <v>0.8</v>
      </c>
      <c r="H194" s="74">
        <v>4</v>
      </c>
      <c r="I194" s="74">
        <v>18</v>
      </c>
      <c r="J194" s="71">
        <f>H194/C194</f>
        <v>0.11428571428571428</v>
      </c>
      <c r="K194" s="15"/>
    </row>
    <row r="195" spans="1:11" ht="21.75" customHeight="1" x14ac:dyDescent="0.3">
      <c r="A195" s="68">
        <v>8</v>
      </c>
      <c r="B195" s="74" t="s">
        <v>221</v>
      </c>
      <c r="C195" s="74">
        <v>102</v>
      </c>
      <c r="D195" s="186">
        <v>681</v>
      </c>
      <c r="E195" s="74">
        <v>86</v>
      </c>
      <c r="F195" s="74">
        <v>621</v>
      </c>
      <c r="G195" s="89">
        <f>E195/C195</f>
        <v>0.84313725490196079</v>
      </c>
      <c r="H195" s="74">
        <v>9</v>
      </c>
      <c r="I195" s="74">
        <v>41</v>
      </c>
      <c r="J195" s="71">
        <f>H195/C195</f>
        <v>8.8235294117647065E-2</v>
      </c>
      <c r="K195" s="15"/>
    </row>
    <row r="196" spans="1:11" ht="21.75" customHeight="1" x14ac:dyDescent="0.3">
      <c r="A196" s="68">
        <v>9</v>
      </c>
      <c r="B196" s="74" t="s">
        <v>222</v>
      </c>
      <c r="C196" s="74">
        <v>51</v>
      </c>
      <c r="D196" s="186">
        <v>403</v>
      </c>
      <c r="E196" s="74">
        <v>34</v>
      </c>
      <c r="F196" s="74">
        <v>322</v>
      </c>
      <c r="G196" s="89">
        <v>0.86199999999999999</v>
      </c>
      <c r="H196" s="74">
        <v>14</v>
      </c>
      <c r="I196" s="74">
        <v>56</v>
      </c>
      <c r="J196" s="71">
        <f>H196/C196</f>
        <v>0.27450980392156865</v>
      </c>
      <c r="K196" s="15"/>
    </row>
    <row r="197" spans="1:11" ht="21.75" customHeight="1" x14ac:dyDescent="0.3">
      <c r="A197" s="68">
        <v>10</v>
      </c>
      <c r="B197" s="74" t="s">
        <v>223</v>
      </c>
      <c r="C197" s="74">
        <v>76</v>
      </c>
      <c r="D197" s="186">
        <v>489</v>
      </c>
      <c r="E197" s="74">
        <v>55</v>
      </c>
      <c r="F197" s="74">
        <v>412</v>
      </c>
      <c r="G197" s="89">
        <f>E197/C197</f>
        <v>0.72368421052631582</v>
      </c>
      <c r="H197" s="74">
        <v>8</v>
      </c>
      <c r="I197" s="74">
        <v>22</v>
      </c>
      <c r="J197" s="71">
        <f>H197/C197</f>
        <v>0.10526315789473684</v>
      </c>
      <c r="K197" s="15"/>
    </row>
    <row r="198" spans="1:11" ht="21.75" customHeight="1" x14ac:dyDescent="0.3">
      <c r="A198" s="70"/>
      <c r="B198" s="76" t="s">
        <v>89</v>
      </c>
      <c r="C198" s="76">
        <f>SUM(C188:C197)</f>
        <v>604</v>
      </c>
      <c r="D198" s="188">
        <f>SUM(D188:D197)</f>
        <v>3828</v>
      </c>
      <c r="E198" s="76">
        <f>SUM(E188:E197)</f>
        <v>466</v>
      </c>
      <c r="F198" s="188">
        <f>SUM(F188:F197)</f>
        <v>3171</v>
      </c>
      <c r="G198" s="90">
        <f>E198/C198</f>
        <v>0.77152317880794707</v>
      </c>
      <c r="H198" s="76">
        <f>SUM(H188:H197)</f>
        <v>69</v>
      </c>
      <c r="I198" s="76">
        <f>SUM(I188:I197)</f>
        <v>270</v>
      </c>
      <c r="J198" s="73">
        <f>H198/C198</f>
        <v>0.11423841059602649</v>
      </c>
      <c r="K198" s="15"/>
    </row>
    <row r="199" spans="1:11" ht="21.75" customHeight="1" x14ac:dyDescent="0.25">
      <c r="A199" s="26" t="s">
        <v>224</v>
      </c>
      <c r="B199" s="26" t="s">
        <v>225</v>
      </c>
      <c r="C199" s="15"/>
      <c r="D199" s="15"/>
      <c r="E199" s="15"/>
      <c r="F199" s="15"/>
      <c r="G199" s="19"/>
      <c r="H199" s="15"/>
      <c r="I199" s="15"/>
      <c r="J199" s="15"/>
      <c r="K199" s="15"/>
    </row>
    <row r="200" spans="1:11" ht="21.75" customHeight="1" x14ac:dyDescent="0.25">
      <c r="A200" s="62">
        <v>1</v>
      </c>
      <c r="B200" s="42" t="s">
        <v>226</v>
      </c>
      <c r="C200" s="42">
        <v>34</v>
      </c>
      <c r="D200" s="42" t="s">
        <v>227</v>
      </c>
      <c r="E200" s="42">
        <v>21</v>
      </c>
      <c r="F200" s="42">
        <v>116</v>
      </c>
      <c r="G200" s="189">
        <v>61.76</v>
      </c>
      <c r="H200" s="42">
        <v>8</v>
      </c>
      <c r="I200" s="42">
        <v>41</v>
      </c>
      <c r="J200" s="42">
        <v>23.52</v>
      </c>
      <c r="K200" s="15"/>
    </row>
    <row r="201" spans="1:11" ht="21.75" customHeight="1" x14ac:dyDescent="0.25">
      <c r="A201" s="62">
        <v>2</v>
      </c>
      <c r="B201" s="42" t="s">
        <v>228</v>
      </c>
      <c r="C201" s="42">
        <v>131</v>
      </c>
      <c r="D201" s="42">
        <v>650</v>
      </c>
      <c r="E201" s="42">
        <v>80</v>
      </c>
      <c r="F201" s="42">
        <v>420</v>
      </c>
      <c r="G201" s="189">
        <v>61.06</v>
      </c>
      <c r="H201" s="42">
        <v>13</v>
      </c>
      <c r="I201" s="42">
        <v>70</v>
      </c>
      <c r="J201" s="42">
        <v>9.92</v>
      </c>
      <c r="K201" s="15"/>
    </row>
    <row r="202" spans="1:11" ht="21.75" customHeight="1" x14ac:dyDescent="0.25">
      <c r="A202" s="62">
        <v>3</v>
      </c>
      <c r="B202" s="42" t="s">
        <v>229</v>
      </c>
      <c r="C202" s="42" t="s">
        <v>230</v>
      </c>
      <c r="D202" s="42" t="s">
        <v>231</v>
      </c>
      <c r="E202" s="42">
        <v>50</v>
      </c>
      <c r="F202" s="42">
        <v>296</v>
      </c>
      <c r="G202" s="189">
        <v>63.29</v>
      </c>
      <c r="H202" s="42">
        <v>21</v>
      </c>
      <c r="I202" s="42">
        <v>115</v>
      </c>
      <c r="J202" s="42">
        <v>26.58</v>
      </c>
      <c r="K202" s="15"/>
    </row>
    <row r="203" spans="1:11" ht="21.75" customHeight="1" x14ac:dyDescent="0.25">
      <c r="A203" s="62">
        <v>4</v>
      </c>
      <c r="B203" s="42" t="s">
        <v>232</v>
      </c>
      <c r="C203" s="42">
        <v>51</v>
      </c>
      <c r="D203" s="42">
        <v>294</v>
      </c>
      <c r="E203" s="42">
        <v>30</v>
      </c>
      <c r="F203" s="42">
        <v>168</v>
      </c>
      <c r="G203" s="189">
        <v>58.82</v>
      </c>
      <c r="H203" s="42">
        <v>10</v>
      </c>
      <c r="I203" s="42">
        <v>53</v>
      </c>
      <c r="J203" s="42">
        <v>19.600000000000001</v>
      </c>
      <c r="K203" s="15"/>
    </row>
    <row r="204" spans="1:11" ht="21.75" customHeight="1" x14ac:dyDescent="0.25">
      <c r="A204" s="62">
        <v>5</v>
      </c>
      <c r="B204" s="42" t="s">
        <v>233</v>
      </c>
      <c r="C204" s="42">
        <v>21</v>
      </c>
      <c r="D204" s="42">
        <v>118</v>
      </c>
      <c r="E204" s="42">
        <v>12</v>
      </c>
      <c r="F204" s="42">
        <v>84</v>
      </c>
      <c r="G204" s="189">
        <v>57.14</v>
      </c>
      <c r="H204" s="42">
        <v>3</v>
      </c>
      <c r="I204" s="42">
        <v>12</v>
      </c>
      <c r="J204" s="42">
        <v>14.28</v>
      </c>
      <c r="K204" s="15"/>
    </row>
    <row r="205" spans="1:11" ht="21.75" customHeight="1" x14ac:dyDescent="0.25">
      <c r="A205" s="81"/>
      <c r="B205" s="67" t="s">
        <v>89</v>
      </c>
      <c r="C205" s="42" t="s">
        <v>234</v>
      </c>
      <c r="D205" s="42" t="s">
        <v>235</v>
      </c>
      <c r="E205" s="42">
        <v>193</v>
      </c>
      <c r="F205" s="190">
        <v>1084</v>
      </c>
      <c r="G205" s="189">
        <v>61.07</v>
      </c>
      <c r="H205" s="42">
        <v>55</v>
      </c>
      <c r="I205" s="42">
        <v>269</v>
      </c>
      <c r="J205" s="42">
        <v>17.399999999999999</v>
      </c>
      <c r="K205" s="15"/>
    </row>
  </sheetData>
  <mergeCells count="17">
    <mergeCell ref="K4:K6"/>
    <mergeCell ref="A157:B157"/>
    <mergeCell ref="A169:B169"/>
    <mergeCell ref="A177:B177"/>
    <mergeCell ref="A43:B43"/>
    <mergeCell ref="A105:B105"/>
    <mergeCell ref="A114:B114"/>
    <mergeCell ref="A128:B128"/>
    <mergeCell ref="A137:B137"/>
    <mergeCell ref="A28:B28"/>
    <mergeCell ref="A2:J2"/>
    <mergeCell ref="E4:J4"/>
    <mergeCell ref="A4:A6"/>
    <mergeCell ref="B4:B6"/>
    <mergeCell ref="E5:G5"/>
    <mergeCell ref="H5:J5"/>
    <mergeCell ref="C4:D5"/>
  </mergeCells>
  <pageMargins left="0.24" right="0.25" top="0.34" bottom="0.2" header="0.3" footer="0.2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số 7.1</vt:lpstr>
    </vt:vector>
  </TitlesOfParts>
  <Company>andongnhi.violet.vn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Admin</cp:lastModifiedBy>
  <cp:lastPrinted>2023-11-07T03:40:50Z</cp:lastPrinted>
  <dcterms:created xsi:type="dcterms:W3CDTF">2021-08-03T06:45:21Z</dcterms:created>
  <dcterms:modified xsi:type="dcterms:W3CDTF">2023-11-07T04:04:50Z</dcterms:modified>
</cp:coreProperties>
</file>