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Tiến độ in" sheetId="1" r:id="rId1"/>
    <sheet name="Biểu tiến độ" sheetId="2" r:id="rId2"/>
  </sheets>
  <definedNames>
    <definedName name="_xlnm.Print_Area" localSheetId="0">'Tiến độ in'!$A$2:$O$42</definedName>
    <definedName name="_xlnm.Print_Titles" localSheetId="1">'Biểu tiến độ'!$5:$5</definedName>
  </definedNames>
  <calcPr fullCalcOnLoad="1"/>
</workbook>
</file>

<file path=xl/sharedStrings.xml><?xml version="1.0" encoding="utf-8"?>
<sst xmlns="http://schemas.openxmlformats.org/spreadsheetml/2006/main" count="194" uniqueCount="80">
  <si>
    <t>STT</t>
  </si>
  <si>
    <t xml:space="preserve">Đơn vị hành chính </t>
  </si>
  <si>
    <t>Ghi chú</t>
  </si>
  <si>
    <t>(Kèm theo Báo cáo số ……/BC-UBND ngày …..…/…….../2021 của UBND cấp huyện)</t>
  </si>
  <si>
    <t>BIỂU TỔNG HỢP BÁO CÁO THÁNG</t>
  </si>
  <si>
    <t>TÌNH HÌNH THỰC HIỆN GIAO ĐẤT, GIAO RỪNG, CẤP GCMQSD ĐẤT LÂM NGHIỆP GIAI ĐOẠN 2019-2023 TRÊN ĐỊA BÀN CẤP HUYỆN</t>
  </si>
  <si>
    <t>Tổng</t>
  </si>
  <si>
    <t>Tiến độ thực hiện</t>
  </si>
  <si>
    <t>Tỷ lệ % đã giao</t>
  </si>
  <si>
    <t>Đơn vị tính: Ha</t>
  </si>
  <si>
    <t>Diện tích đất lâm nghiệp có rừng thực hiện giai đoạn 2019-2023</t>
  </si>
  <si>
    <t>Tổng dất lâm nghiệp có rừng</t>
  </si>
  <si>
    <t>Diện tích đất lâm nghiệp chưa có rừng thực hiện giai đoạn 2019-2023</t>
  </si>
  <si>
    <t>8=(4/3)</t>
  </si>
  <si>
    <t>14=(10/9)</t>
  </si>
  <si>
    <t>4= (5+6+7)</t>
  </si>
  <si>
    <t>10=(11+12+13)</t>
  </si>
  <si>
    <t>Tăng thêm (theo tháng)</t>
  </si>
  <si>
    <t>Tổng dất lâm nghiệp chưa có rừng</t>
  </si>
  <si>
    <t>Huyện Tuần Giáo</t>
  </si>
  <si>
    <t>Xã Mường Thín</t>
  </si>
  <si>
    <t>Xã Mường Khong</t>
  </si>
  <si>
    <t>Xã Nà Sáy</t>
  </si>
  <si>
    <t>Xã Mùn Chung</t>
  </si>
  <si>
    <t>Xã Mường Mùn</t>
  </si>
  <si>
    <t>A</t>
  </si>
  <si>
    <t>Xã Nà Tòng</t>
  </si>
  <si>
    <t>Đã đo xong</t>
  </si>
  <si>
    <t>Xã Ta Ma</t>
  </si>
  <si>
    <t>Xã Rạng Đông</t>
  </si>
  <si>
    <t>Xã Pú Nhung</t>
  </si>
  <si>
    <t>Xã Phình Sáng</t>
  </si>
  <si>
    <t>Xã Pú Xi</t>
  </si>
  <si>
    <t>Xã Quài Tở</t>
  </si>
  <si>
    <t>Xã Quài Cang</t>
  </si>
  <si>
    <t>Xã Quài Nưa</t>
  </si>
  <si>
    <t>Xã Chiềng Đông</t>
  </si>
  <si>
    <t>Xã Chiềng Sinh</t>
  </si>
  <si>
    <t>Xã Toả Tình</t>
  </si>
  <si>
    <t>Xã Tênh Phông</t>
  </si>
  <si>
    <t>Thị Trấn Tuần Giáo</t>
  </si>
  <si>
    <t xml:space="preserve">Hiện Tại Đang tiến Hành Đo đạc Ngoại Nghiệp Các Xã Còn Lại và Biên Tập để hoàn thiện các xã đã đo xong </t>
  </si>
  <si>
    <t>Mùn Chung</t>
  </si>
  <si>
    <t>Ta Ma</t>
  </si>
  <si>
    <t>Mường Khong</t>
  </si>
  <si>
    <t>Nà Tòng</t>
  </si>
  <si>
    <t>Nà Sáy</t>
  </si>
  <si>
    <t>Quài Tở</t>
  </si>
  <si>
    <t>Quài Cang</t>
  </si>
  <si>
    <t>Mường Mùn</t>
  </si>
  <si>
    <t>Đã Biên Tập xong phần bản đồ và đang hoàn thiện nốt hồ sơ</t>
  </si>
  <si>
    <t>Đang biên tập bản đồ còn dở dang</t>
  </si>
  <si>
    <t>Phình Sáng</t>
  </si>
  <si>
    <t>Rạng Đông</t>
  </si>
  <si>
    <t>Mường Thín</t>
  </si>
  <si>
    <t>Pu Xi</t>
  </si>
  <si>
    <t>Đang tiến hành đo đạc</t>
  </si>
  <si>
    <t>Đã họp triển khai xuống bản xong</t>
  </si>
  <si>
    <t>Đang tiến hành họp triển khai xuống bản</t>
  </si>
  <si>
    <t>Tênh Phông</t>
  </si>
  <si>
    <t>Quài Nưa</t>
  </si>
  <si>
    <t>Pú Nhung</t>
  </si>
  <si>
    <t>Chua Đo</t>
  </si>
  <si>
    <t>Chiềng Đông</t>
  </si>
  <si>
    <t xml:space="preserve"> Chiềng Sinh</t>
  </si>
  <si>
    <t>Toả Tình</t>
  </si>
  <si>
    <t>Chưa họp Xong dưới bản</t>
  </si>
  <si>
    <t>Đang Tiến Hành đo giở giang</t>
  </si>
  <si>
    <t>Diện tích đo</t>
  </si>
  <si>
    <t>Diện tích theo KH</t>
  </si>
  <si>
    <t>Cộng</t>
  </si>
  <si>
    <t>Diện tích đã đo</t>
  </si>
  <si>
    <t>Tổng đã đo</t>
  </si>
  <si>
    <t>Tỷ lệ % so với KH</t>
  </si>
  <si>
    <t>31/01/2022</t>
  </si>
  <si>
    <t>Biên tập xong BĐ</t>
  </si>
  <si>
    <t>Đang Biên tập BĐ</t>
  </si>
  <si>
    <t>TÌNH HÌNH THỰC HIỆN GIAO ĐẤT, GIAO RỪNG, CẤP GCNQSD ĐẤT LÂM NGHIỆP GIAI ĐOẠN 2019-2023 TRÊN ĐỊA BÀN HUYỆN TUẦN GIÁO ĐẾN 31/01/2022</t>
  </si>
  <si>
    <t>Chưa đo</t>
  </si>
  <si>
    <t>Vượt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</si>
</sst>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.00;[Red]#,##0.00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??_);_(@_)"/>
    <numFmt numFmtId="181" formatCode="_(* #,##0.0_);_(* \(#,##0.0\);_(* &quot;-&quot;??_);_(@_)"/>
    <numFmt numFmtId="182" formatCode="_(* #,##0.0000_);_(* \(#,##0.0000\);_(* &quot;-&quot;??_);_(@_)"/>
    <numFmt numFmtId="183" formatCode="_(* #,##0.0_);_(* \(#,##0.0\);_(* &quot;-&quot;?_);_(@_)"/>
    <numFmt numFmtId="184" formatCode="_-* #,##0.0\ _₫_-;\-* #,##0.0\ _₫_-;_-* &quot;-&quot;?\ _₫_-;_-@_-"/>
    <numFmt numFmtId="185" formatCode="0.00;[Red]0.00"/>
    <numFmt numFmtId="186" formatCode="#,##0.000;[Red]#,##0.000"/>
    <numFmt numFmtId="187" formatCode="#,##0.0;[Red]#,##0.0"/>
    <numFmt numFmtId="188" formatCode="#,##0.0000;[Red]#,##0.0000"/>
    <numFmt numFmtId="189" formatCode="[$-42A]dd\ mmmm\ yyyy"/>
    <numFmt numFmtId="190" formatCode="[$-42A]h:mm:ss\ AM/PM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[$-409]dddd\,\ mmmm\ d\,\ yyyy"/>
    <numFmt numFmtId="197" formatCode="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174" fontId="4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175" fontId="3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left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59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Alignment="1">
      <alignment horizontal="centerContinuous" vertical="center" wrapText="1"/>
    </xf>
    <xf numFmtId="174" fontId="5" fillId="0" borderId="0" xfId="0" applyNumberFormat="1" applyFont="1" applyFill="1" applyAlignment="1">
      <alignment horizontal="centerContinuous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left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4" fillId="0" borderId="0" xfId="61" applyFont="1" applyFill="1" applyBorder="1" applyAlignment="1">
      <alignment vertical="center"/>
      <protection/>
    </xf>
    <xf numFmtId="0" fontId="52" fillId="0" borderId="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174" fontId="5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53" fillId="33" borderId="10" xfId="0" applyNumberFormat="1" applyFont="1" applyFill="1" applyBorder="1" applyAlignment="1">
      <alignment horizontal="right" vertical="center" wrapText="1"/>
    </xf>
    <xf numFmtId="174" fontId="53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3" fillId="34" borderId="0" xfId="0" applyNumberFormat="1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horizontal="center" vertical="center" wrapText="1"/>
    </xf>
    <xf numFmtId="174" fontId="3" fillId="34" borderId="0" xfId="0" applyNumberFormat="1" applyFont="1" applyFill="1" applyAlignment="1">
      <alignment horizontal="left" vertical="center" wrapText="1"/>
    </xf>
    <xf numFmtId="174" fontId="4" fillId="34" borderId="0" xfId="0" applyNumberFormat="1" applyFont="1" applyFill="1" applyAlignment="1">
      <alignment horizontal="left" vertical="center" wrapText="1"/>
    </xf>
    <xf numFmtId="174" fontId="5" fillId="34" borderId="0" xfId="0" applyNumberFormat="1" applyFont="1" applyFill="1" applyAlignment="1">
      <alignment horizontal="centerContinuous" vertical="center" wrapText="1"/>
    </xf>
    <xf numFmtId="174" fontId="3" fillId="34" borderId="0" xfId="0" applyNumberFormat="1" applyFont="1" applyFill="1" applyAlignment="1">
      <alignment horizontal="centerContinuous" vertical="center" wrapText="1"/>
    </xf>
    <xf numFmtId="174" fontId="4" fillId="34" borderId="0" xfId="0" applyNumberFormat="1" applyFont="1" applyFill="1" applyAlignment="1">
      <alignment horizontal="center" vertical="center" wrapText="1"/>
    </xf>
    <xf numFmtId="174" fontId="3" fillId="34" borderId="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175" fontId="7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4" fontId="4" fillId="34" borderId="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5" fontId="3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175" fontId="4" fillId="34" borderId="0" xfId="0" applyNumberFormat="1" applyFont="1" applyFill="1" applyBorder="1" applyAlignment="1">
      <alignment horizontal="center" vertical="center" wrapText="1"/>
    </xf>
    <xf numFmtId="174" fontId="4" fillId="34" borderId="0" xfId="0" applyNumberFormat="1" applyFont="1" applyFill="1" applyBorder="1" applyAlignment="1">
      <alignment horizontal="left" vertical="center" wrapText="1"/>
    </xf>
    <xf numFmtId="174" fontId="4" fillId="34" borderId="0" xfId="0" applyNumberFormat="1" applyFont="1" applyFill="1" applyBorder="1" applyAlignment="1">
      <alignment vertical="center" wrapText="1"/>
    </xf>
    <xf numFmtId="174" fontId="3" fillId="34" borderId="0" xfId="0" applyNumberFormat="1" applyFont="1" applyFill="1" applyBorder="1" applyAlignment="1">
      <alignment horizontal="left" vertical="center" wrapText="1"/>
    </xf>
    <xf numFmtId="174" fontId="3" fillId="34" borderId="0" xfId="0" applyNumberFormat="1" applyFont="1" applyFill="1" applyBorder="1" applyAlignment="1">
      <alignment vertical="center" wrapText="1"/>
    </xf>
    <xf numFmtId="49" fontId="3" fillId="34" borderId="0" xfId="0" applyNumberFormat="1" applyFont="1" applyFill="1" applyBorder="1" applyAlignment="1">
      <alignment horizontal="left" vertical="center" wrapText="1"/>
    </xf>
    <xf numFmtId="0" fontId="3" fillId="34" borderId="0" xfId="61" applyFont="1" applyFill="1" applyBorder="1" applyAlignment="1">
      <alignment horizontal="center" vertical="center"/>
      <protection/>
    </xf>
    <xf numFmtId="0" fontId="3" fillId="34" borderId="0" xfId="61" applyFont="1" applyFill="1" applyBorder="1" applyAlignment="1">
      <alignment vertical="center"/>
      <protection/>
    </xf>
    <xf numFmtId="0" fontId="4" fillId="34" borderId="0" xfId="61" applyFont="1" applyFill="1" applyBorder="1" applyAlignment="1">
      <alignment vertical="center"/>
      <protection/>
    </xf>
    <xf numFmtId="0" fontId="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 wrapText="1"/>
    </xf>
    <xf numFmtId="175" fontId="5" fillId="34" borderId="0" xfId="0" applyNumberFormat="1" applyFont="1" applyFill="1" applyBorder="1" applyAlignment="1">
      <alignment vertical="center" wrapText="1"/>
    </xf>
    <xf numFmtId="175" fontId="7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4" fontId="8" fillId="34" borderId="10" xfId="0" applyNumberFormat="1" applyFont="1" applyFill="1" applyBorder="1" applyAlignment="1">
      <alignment horizontal="right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0" fontId="3" fillId="34" borderId="0" xfId="59" applyFont="1" applyFill="1" applyBorder="1" applyAlignment="1">
      <alignment horizontal="left" vertical="center" wrapText="1"/>
      <protection/>
    </xf>
    <xf numFmtId="0" fontId="4" fillId="34" borderId="0" xfId="59" applyFont="1" applyFill="1" applyBorder="1" applyAlignment="1">
      <alignment horizontal="left" vertical="center" wrapText="1"/>
      <protection/>
    </xf>
    <xf numFmtId="14" fontId="4" fillId="0" borderId="10" xfId="0" applyNumberFormat="1" applyFont="1" applyFill="1" applyBorder="1" applyAlignment="1" quotePrefix="1">
      <alignment horizontal="center" vertical="center"/>
    </xf>
    <xf numFmtId="174" fontId="54" fillId="34" borderId="10" xfId="0" applyNumberFormat="1" applyFont="1" applyFill="1" applyBorder="1" applyAlignment="1">
      <alignment horizontal="right" vertical="center" wrapText="1"/>
    </xf>
    <xf numFmtId="174" fontId="54" fillId="0" borderId="10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Alignment="1">
      <alignment horizontal="center" vertical="center" wrapText="1"/>
    </xf>
    <xf numFmtId="174" fontId="5" fillId="34" borderId="0" xfId="0" applyNumberFormat="1" applyFont="1" applyFill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174" fontId="4" fillId="34" borderId="14" xfId="0" applyNumberFormat="1" applyFont="1" applyFill="1" applyBorder="1" applyAlignment="1">
      <alignment horizontal="center" vertical="center" wrapText="1"/>
    </xf>
    <xf numFmtId="174" fontId="4" fillId="34" borderId="15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center" vertical="center" wrapText="1"/>
    </xf>
    <xf numFmtId="174" fontId="5" fillId="0" borderId="0" xfId="0" applyNumberFormat="1" applyFont="1" applyFill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174" fontId="5" fillId="34" borderId="0" xfId="0" applyNumberFormat="1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2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157"/>
  <sheetViews>
    <sheetView tabSelected="1" view="pageBreakPreview" zoomScale="90" zoomScaleSheetLayoutView="90" zoomScalePageLayoutView="0" workbookViewId="0" topLeftCell="A38">
      <selection activeCell="H46" sqref="H46"/>
    </sheetView>
  </sheetViews>
  <sheetFormatPr defaultColWidth="9.140625" defaultRowHeight="15"/>
  <cols>
    <col min="1" max="1" width="8.57421875" style="56" customWidth="1"/>
    <col min="2" max="2" width="20.57421875" style="57" customWidth="1"/>
    <col min="3" max="3" width="17.8515625" style="58" customWidth="1"/>
    <col min="4" max="4" width="17.57421875" style="57" customWidth="1"/>
    <col min="5" max="5" width="16.8515625" style="55" hidden="1" customWidth="1"/>
    <col min="6" max="6" width="15.00390625" style="55" hidden="1" customWidth="1"/>
    <col min="7" max="7" width="15.8515625" style="55" hidden="1" customWidth="1"/>
    <col min="8" max="9" width="14.8515625" style="55" customWidth="1"/>
    <col min="10" max="10" width="16.8515625" style="57" customWidth="1"/>
    <col min="11" max="11" width="14.140625" style="55" hidden="1" customWidth="1"/>
    <col min="12" max="12" width="15.00390625" style="55" hidden="1" customWidth="1"/>
    <col min="13" max="13" width="15.8515625" style="55" hidden="1" customWidth="1"/>
    <col min="14" max="14" width="14.421875" style="55" customWidth="1"/>
    <col min="15" max="15" width="20.140625" style="55" customWidth="1"/>
    <col min="16" max="16" width="0" style="55" hidden="1" customWidth="1"/>
    <col min="17" max="18" width="12.7109375" style="123" bestFit="1" customWidth="1"/>
    <col min="19" max="19" width="9.140625" style="55" customWidth="1"/>
    <col min="20" max="21" width="13.57421875" style="55" customWidth="1"/>
    <col min="22" max="16384" width="9.140625" style="55" customWidth="1"/>
  </cols>
  <sheetData>
    <row r="1" spans="1:15" ht="38.25" customHeight="1" hidden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48" customHeight="1">
      <c r="A2" s="103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33" customHeight="1" hidden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3:15" ht="17.25" customHeight="1">
      <c r="M4" s="59" t="s">
        <v>9</v>
      </c>
      <c r="N4" s="60"/>
      <c r="O4" s="60"/>
    </row>
    <row r="5" spans="1:18" s="61" customFormat="1" ht="43.5" customHeight="1">
      <c r="A5" s="105" t="s">
        <v>0</v>
      </c>
      <c r="B5" s="106" t="s">
        <v>1</v>
      </c>
      <c r="C5" s="107" t="s">
        <v>10</v>
      </c>
      <c r="D5" s="108"/>
      <c r="E5" s="108"/>
      <c r="F5" s="108"/>
      <c r="G5" s="108"/>
      <c r="H5" s="109"/>
      <c r="I5" s="107" t="s">
        <v>12</v>
      </c>
      <c r="J5" s="108"/>
      <c r="K5" s="108"/>
      <c r="L5" s="108"/>
      <c r="M5" s="108"/>
      <c r="N5" s="109"/>
      <c r="O5" s="106" t="s">
        <v>2</v>
      </c>
      <c r="Q5" s="124"/>
      <c r="R5" s="124"/>
    </row>
    <row r="6" spans="1:18" s="62" customFormat="1" ht="34.5" customHeight="1">
      <c r="A6" s="105"/>
      <c r="B6" s="106"/>
      <c r="C6" s="110" t="s">
        <v>11</v>
      </c>
      <c r="D6" s="106" t="s">
        <v>72</v>
      </c>
      <c r="E6" s="106" t="s">
        <v>7</v>
      </c>
      <c r="F6" s="106"/>
      <c r="G6" s="106"/>
      <c r="H6" s="106" t="s">
        <v>73</v>
      </c>
      <c r="I6" s="110" t="s">
        <v>18</v>
      </c>
      <c r="J6" s="106" t="s">
        <v>72</v>
      </c>
      <c r="K6" s="106" t="s">
        <v>7</v>
      </c>
      <c r="L6" s="106"/>
      <c r="M6" s="106"/>
      <c r="N6" s="106" t="s">
        <v>73</v>
      </c>
      <c r="O6" s="106"/>
      <c r="Q6" s="125"/>
      <c r="R6" s="125"/>
    </row>
    <row r="7" spans="1:18" s="65" customFormat="1" ht="51.75" customHeight="1">
      <c r="A7" s="105"/>
      <c r="B7" s="106"/>
      <c r="C7" s="111"/>
      <c r="D7" s="106"/>
      <c r="E7" s="63">
        <v>44530</v>
      </c>
      <c r="F7" s="63">
        <v>44543</v>
      </c>
      <c r="G7" s="64" t="s">
        <v>17</v>
      </c>
      <c r="H7" s="106"/>
      <c r="I7" s="111"/>
      <c r="J7" s="106"/>
      <c r="K7" s="63">
        <v>44530</v>
      </c>
      <c r="L7" s="63">
        <v>44543</v>
      </c>
      <c r="M7" s="64" t="s">
        <v>17</v>
      </c>
      <c r="N7" s="106"/>
      <c r="O7" s="106"/>
      <c r="Q7" s="126" t="s">
        <v>78</v>
      </c>
      <c r="R7" s="126" t="s">
        <v>79</v>
      </c>
    </row>
    <row r="8" spans="1:20" s="67" customFormat="1" ht="22.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5</v>
      </c>
      <c r="I8" s="66">
        <v>6</v>
      </c>
      <c r="J8" s="66">
        <v>7</v>
      </c>
      <c r="K8" s="66">
        <v>11</v>
      </c>
      <c r="L8" s="66">
        <v>12</v>
      </c>
      <c r="M8" s="66">
        <v>13</v>
      </c>
      <c r="N8" s="66">
        <v>8</v>
      </c>
      <c r="O8" s="66">
        <v>9</v>
      </c>
      <c r="Q8" s="127"/>
      <c r="R8" s="127"/>
      <c r="T8" s="129"/>
    </row>
    <row r="9" spans="1:22" s="70" customFormat="1" ht="34.5" customHeight="1">
      <c r="A9" s="68" t="s">
        <v>25</v>
      </c>
      <c r="B9" s="69" t="s">
        <v>19</v>
      </c>
      <c r="C9" s="96">
        <f>SUM(C10:C28)</f>
        <v>6737.449999999999</v>
      </c>
      <c r="D9" s="96">
        <f>SUM(D10:D28)</f>
        <v>4440.5</v>
      </c>
      <c r="E9" s="96">
        <f>SUM(E10:E28)</f>
        <v>0</v>
      </c>
      <c r="F9" s="96">
        <f>SUM(F10:F28)</f>
        <v>4440.5</v>
      </c>
      <c r="G9" s="96">
        <f>SUM(G10:G28)</f>
        <v>0</v>
      </c>
      <c r="H9" s="96">
        <f>D9/C9%</f>
        <v>65.90772473265109</v>
      </c>
      <c r="I9" s="96">
        <f>SUM(I10:I28)</f>
        <v>3640.68</v>
      </c>
      <c r="J9" s="96">
        <f>SUM(J10:J28)</f>
        <v>3069.97</v>
      </c>
      <c r="K9" s="96">
        <f>SUM(K10:K28)</f>
        <v>3069.97</v>
      </c>
      <c r="L9" s="96">
        <f>SUM(L10:L28)</f>
        <v>0</v>
      </c>
      <c r="M9" s="96">
        <f>SUM(M10:M28)</f>
        <v>0</v>
      </c>
      <c r="N9" s="96">
        <f>J9/I9%</f>
        <v>84.32408231429294</v>
      </c>
      <c r="O9" s="97"/>
      <c r="Q9" s="96">
        <f>SUM(Q10:Q28)</f>
        <v>3112.7499999999995</v>
      </c>
      <c r="R9" s="96">
        <f>SUM(R10:R28)</f>
        <v>815.7999999999997</v>
      </c>
      <c r="T9" s="70">
        <f>D9+J9</f>
        <v>7510.469999999999</v>
      </c>
      <c r="U9" s="70">
        <f>C9+I9</f>
        <v>10378.13</v>
      </c>
      <c r="V9" s="70">
        <f>T9/U9*100</f>
        <v>72.36823975032111</v>
      </c>
    </row>
    <row r="10" spans="1:18" s="62" customFormat="1" ht="34.5" customHeight="1">
      <c r="A10" s="71">
        <v>1</v>
      </c>
      <c r="B10" s="72" t="s">
        <v>20</v>
      </c>
      <c r="C10" s="73">
        <f>'Biểu tiến độ'!C10</f>
        <v>308.38000000000017</v>
      </c>
      <c r="D10" s="73">
        <f>'Biểu tiến độ'!D10</f>
        <v>496.61</v>
      </c>
      <c r="E10" s="73">
        <f>'Biểu tiến độ'!E10</f>
        <v>0</v>
      </c>
      <c r="F10" s="73">
        <f>'Biểu tiến độ'!F10</f>
        <v>496.61</v>
      </c>
      <c r="G10" s="73">
        <f>'Biểu tiến độ'!G10</f>
        <v>0</v>
      </c>
      <c r="H10" s="73">
        <f>'Biểu tiến độ'!H10</f>
        <v>161.03832933393855</v>
      </c>
      <c r="I10" s="73">
        <f>'Biểu tiến độ'!I10</f>
        <v>3640.68</v>
      </c>
      <c r="J10" s="73">
        <f>'Biểu tiến độ'!J10</f>
        <v>3069.97</v>
      </c>
      <c r="K10" s="73">
        <f>'Biểu tiến độ'!K10</f>
        <v>3069.97</v>
      </c>
      <c r="L10" s="73">
        <f>'Biểu tiến độ'!L10</f>
        <v>0</v>
      </c>
      <c r="M10" s="73">
        <f>'Biểu tiến độ'!M10</f>
        <v>0</v>
      </c>
      <c r="N10" s="73">
        <f>'Biểu tiến độ'!N10</f>
        <v>84.32408231429294</v>
      </c>
      <c r="O10" s="74" t="s">
        <v>27</v>
      </c>
      <c r="Q10" s="125"/>
      <c r="R10" s="125">
        <f>D10-C10</f>
        <v>188.22999999999985</v>
      </c>
    </row>
    <row r="11" spans="1:18" s="70" customFormat="1" ht="34.5" customHeight="1">
      <c r="A11" s="71">
        <v>2</v>
      </c>
      <c r="B11" s="72" t="s">
        <v>21</v>
      </c>
      <c r="C11" s="73">
        <f>'Biểu tiến độ'!C11</f>
        <v>435.34000000000003</v>
      </c>
      <c r="D11" s="73">
        <f>'Biểu tiến độ'!D11</f>
        <v>331.26</v>
      </c>
      <c r="E11" s="73">
        <f>'Biểu tiến độ'!E11</f>
        <v>0</v>
      </c>
      <c r="F11" s="73">
        <f>'Biểu tiến độ'!F11</f>
        <v>331.26</v>
      </c>
      <c r="G11" s="73">
        <f>'Biểu tiến độ'!G11</f>
        <v>0</v>
      </c>
      <c r="H11" s="73">
        <f>'Biểu tiến độ'!H11</f>
        <v>76.09224973583865</v>
      </c>
      <c r="I11" s="73"/>
      <c r="J11" s="73"/>
      <c r="K11" s="73">
        <f>'Biểu tiến độ'!K11</f>
        <v>0</v>
      </c>
      <c r="L11" s="73">
        <f>'Biểu tiến độ'!L11</f>
        <v>0</v>
      </c>
      <c r="M11" s="73">
        <f>'Biểu tiến độ'!M11</f>
        <v>0</v>
      </c>
      <c r="N11" s="73"/>
      <c r="O11" s="74" t="s">
        <v>27</v>
      </c>
      <c r="Q11" s="125">
        <f aca="true" t="shared" si="0" ref="Q10:Q28">C11-D11</f>
        <v>104.08000000000004</v>
      </c>
      <c r="R11" s="125"/>
    </row>
    <row r="12" spans="1:18" s="70" customFormat="1" ht="34.5" customHeight="1">
      <c r="A12" s="71">
        <v>3</v>
      </c>
      <c r="B12" s="72" t="s">
        <v>22</v>
      </c>
      <c r="C12" s="73">
        <f>'Biểu tiến độ'!C12</f>
        <v>234.19</v>
      </c>
      <c r="D12" s="73">
        <f>'Biểu tiến độ'!D12</f>
        <v>261.58</v>
      </c>
      <c r="E12" s="73">
        <f>'Biểu tiến độ'!E12</f>
        <v>0</v>
      </c>
      <c r="F12" s="73">
        <f>'Biểu tiến độ'!F12</f>
        <v>261.58</v>
      </c>
      <c r="G12" s="73">
        <f>'Biểu tiến độ'!G12</f>
        <v>0</v>
      </c>
      <c r="H12" s="73">
        <f>'Biểu tiến độ'!H12</f>
        <v>111.69563175199625</v>
      </c>
      <c r="I12" s="73"/>
      <c r="J12" s="73"/>
      <c r="K12" s="73">
        <f>'Biểu tiến độ'!K12</f>
        <v>0</v>
      </c>
      <c r="L12" s="73">
        <f>'Biểu tiến độ'!L12</f>
        <v>0</v>
      </c>
      <c r="M12" s="73">
        <f>'Biểu tiến độ'!M12</f>
        <v>0</v>
      </c>
      <c r="N12" s="73"/>
      <c r="O12" s="74" t="s">
        <v>27</v>
      </c>
      <c r="Q12" s="125"/>
      <c r="R12" s="125">
        <f aca="true" t="shared" si="1" ref="R11:R28">D12-C12</f>
        <v>27.389999999999986</v>
      </c>
    </row>
    <row r="13" spans="1:18" s="62" customFormat="1" ht="34.5" customHeight="1">
      <c r="A13" s="71">
        <v>4</v>
      </c>
      <c r="B13" s="72" t="s">
        <v>23</v>
      </c>
      <c r="C13" s="73">
        <f>'Biểu tiến độ'!C13</f>
        <v>325.0300000000001</v>
      </c>
      <c r="D13" s="73">
        <f>'Biểu tiến độ'!D13</f>
        <v>208.02</v>
      </c>
      <c r="E13" s="73">
        <f>'Biểu tiến độ'!E13</f>
        <v>0</v>
      </c>
      <c r="F13" s="73">
        <f>'Biểu tiến độ'!F13</f>
        <v>208.02</v>
      </c>
      <c r="G13" s="73">
        <f>'Biểu tiến độ'!G13</f>
        <v>0</v>
      </c>
      <c r="H13" s="73">
        <f>'Biểu tiến độ'!H13</f>
        <v>64.00024613112635</v>
      </c>
      <c r="I13" s="73"/>
      <c r="J13" s="73"/>
      <c r="K13" s="73">
        <f>'Biểu tiến độ'!K13</f>
        <v>0</v>
      </c>
      <c r="L13" s="73">
        <f>'Biểu tiến độ'!L13</f>
        <v>0</v>
      </c>
      <c r="M13" s="73">
        <f>'Biểu tiến độ'!M13</f>
        <v>0</v>
      </c>
      <c r="N13" s="73"/>
      <c r="O13" s="74" t="s">
        <v>27</v>
      </c>
      <c r="Q13" s="125">
        <f t="shared" si="0"/>
        <v>117.01000000000008</v>
      </c>
      <c r="R13" s="125"/>
    </row>
    <row r="14" spans="1:18" s="62" customFormat="1" ht="34.5" customHeight="1">
      <c r="A14" s="71">
        <v>5</v>
      </c>
      <c r="B14" s="72" t="s">
        <v>24</v>
      </c>
      <c r="C14" s="73">
        <f>'Biểu tiến độ'!C14</f>
        <v>561.5200000000001</v>
      </c>
      <c r="D14" s="73">
        <f>'Biểu tiến độ'!D14</f>
        <v>1100</v>
      </c>
      <c r="E14" s="73">
        <f>'Biểu tiến độ'!E14</f>
        <v>0</v>
      </c>
      <c r="F14" s="73">
        <f>'Biểu tiến độ'!F14</f>
        <v>1100</v>
      </c>
      <c r="G14" s="73">
        <f>'Biểu tiến độ'!G14</f>
        <v>0</v>
      </c>
      <c r="H14" s="73">
        <f>'Biểu tiến độ'!H14</f>
        <v>195.89685140333378</v>
      </c>
      <c r="I14" s="73"/>
      <c r="J14" s="73"/>
      <c r="K14" s="73">
        <f>'Biểu tiến độ'!K14</f>
        <v>0</v>
      </c>
      <c r="L14" s="73">
        <f>'Biểu tiến độ'!L14</f>
        <v>0</v>
      </c>
      <c r="M14" s="73">
        <f>'Biểu tiến độ'!M14</f>
        <v>0</v>
      </c>
      <c r="N14" s="73"/>
      <c r="O14" s="74" t="s">
        <v>27</v>
      </c>
      <c r="Q14" s="125"/>
      <c r="R14" s="125">
        <f t="shared" si="1"/>
        <v>538.4799999999999</v>
      </c>
    </row>
    <row r="15" spans="1:18" s="70" customFormat="1" ht="34.5" customHeight="1">
      <c r="A15" s="71">
        <v>6</v>
      </c>
      <c r="B15" s="72" t="s">
        <v>26</v>
      </c>
      <c r="C15" s="73">
        <f>'Biểu tiến độ'!C15</f>
        <v>346.56</v>
      </c>
      <c r="D15" s="101">
        <f>'Biểu tiến độ'!D15</f>
        <v>37.12</v>
      </c>
      <c r="E15" s="73">
        <f>'Biểu tiến độ'!E15</f>
        <v>0</v>
      </c>
      <c r="F15" s="73">
        <f>'Biểu tiến độ'!F15</f>
        <v>37.12</v>
      </c>
      <c r="G15" s="73">
        <f>'Biểu tiến độ'!G15</f>
        <v>0</v>
      </c>
      <c r="H15" s="73">
        <f>'Biểu tiến độ'!H15</f>
        <v>10.710987996306555</v>
      </c>
      <c r="I15" s="73"/>
      <c r="J15" s="73"/>
      <c r="K15" s="73">
        <f>'Biểu tiến độ'!K15</f>
        <v>0</v>
      </c>
      <c r="L15" s="73">
        <f>'Biểu tiến độ'!L15</f>
        <v>0</v>
      </c>
      <c r="M15" s="73">
        <f>'Biểu tiến độ'!M15</f>
        <v>0</v>
      </c>
      <c r="N15" s="73"/>
      <c r="O15" s="74" t="s">
        <v>27</v>
      </c>
      <c r="Q15" s="125">
        <f t="shared" si="0"/>
        <v>309.44</v>
      </c>
      <c r="R15" s="125"/>
    </row>
    <row r="16" spans="1:18" s="70" customFormat="1" ht="34.5" customHeight="1">
      <c r="A16" s="71">
        <v>7</v>
      </c>
      <c r="B16" s="72" t="s">
        <v>32</v>
      </c>
      <c r="C16" s="73">
        <f>'Biểu tiến độ'!C16</f>
        <v>817.43</v>
      </c>
      <c r="D16" s="73">
        <f>'Biểu tiến độ'!D16</f>
        <v>254.1</v>
      </c>
      <c r="E16" s="73">
        <f>'Biểu tiến độ'!E16</f>
        <v>0</v>
      </c>
      <c r="F16" s="73">
        <f>'Biểu tiến độ'!F16</f>
        <v>254.1</v>
      </c>
      <c r="G16" s="73">
        <f>'Biểu tiến độ'!G16</f>
        <v>0</v>
      </c>
      <c r="H16" s="73">
        <f>'Biểu tiến độ'!H16</f>
        <v>31.085230539618074</v>
      </c>
      <c r="I16" s="73"/>
      <c r="J16" s="73"/>
      <c r="K16" s="73">
        <f>'Biểu tiến độ'!K16</f>
        <v>0</v>
      </c>
      <c r="L16" s="73">
        <f>'Biểu tiến độ'!L16</f>
        <v>0</v>
      </c>
      <c r="M16" s="73">
        <f>'Biểu tiến độ'!M16</f>
        <v>0</v>
      </c>
      <c r="N16" s="73"/>
      <c r="O16" s="74" t="s">
        <v>27</v>
      </c>
      <c r="Q16" s="125">
        <f t="shared" si="0"/>
        <v>563.3299999999999</v>
      </c>
      <c r="R16" s="125"/>
    </row>
    <row r="17" spans="1:18" s="70" customFormat="1" ht="34.5" customHeight="1">
      <c r="A17" s="71">
        <v>8</v>
      </c>
      <c r="B17" s="72" t="s">
        <v>28</v>
      </c>
      <c r="C17" s="73">
        <f>'Biểu tiến độ'!C17</f>
        <v>414.0599999999995</v>
      </c>
      <c r="D17" s="73">
        <f>'Biểu tiến độ'!D17</f>
        <v>199.84</v>
      </c>
      <c r="E17" s="73">
        <f>'Biểu tiến độ'!E17</f>
        <v>0</v>
      </c>
      <c r="F17" s="73">
        <f>'Biểu tiến độ'!F17</f>
        <v>199.84</v>
      </c>
      <c r="G17" s="73">
        <f>'Biểu tiến độ'!G17</f>
        <v>0</v>
      </c>
      <c r="H17" s="73">
        <f>'Biểu tiến độ'!H17</f>
        <v>48.263536685504576</v>
      </c>
      <c r="I17" s="73"/>
      <c r="J17" s="73"/>
      <c r="K17" s="73">
        <f>'Biểu tiến độ'!K17</f>
        <v>0</v>
      </c>
      <c r="L17" s="73">
        <f>'Biểu tiến độ'!L17</f>
        <v>0</v>
      </c>
      <c r="M17" s="73">
        <f>'Biểu tiến độ'!M17</f>
        <v>0</v>
      </c>
      <c r="N17" s="73"/>
      <c r="O17" s="74" t="s">
        <v>27</v>
      </c>
      <c r="Q17" s="125">
        <f t="shared" si="0"/>
        <v>214.2199999999995</v>
      </c>
      <c r="R17" s="125"/>
    </row>
    <row r="18" spans="1:18" s="70" customFormat="1" ht="34.5" customHeight="1">
      <c r="A18" s="71">
        <v>9</v>
      </c>
      <c r="B18" s="72" t="s">
        <v>29</v>
      </c>
      <c r="C18" s="73">
        <f>'Biểu tiến độ'!C18</f>
        <v>155.91</v>
      </c>
      <c r="D18" s="73">
        <f>'Biểu tiến độ'!D18</f>
        <v>193.77</v>
      </c>
      <c r="E18" s="73">
        <f>'Biểu tiến độ'!E18</f>
        <v>0</v>
      </c>
      <c r="F18" s="73">
        <f>'Biểu tiến độ'!F18</f>
        <v>193.77</v>
      </c>
      <c r="G18" s="73">
        <f>'Biểu tiến độ'!G18</f>
        <v>0</v>
      </c>
      <c r="H18" s="73">
        <f>'Biểu tiến độ'!H18</f>
        <v>124.28324033096018</v>
      </c>
      <c r="I18" s="73"/>
      <c r="J18" s="73"/>
      <c r="K18" s="73">
        <f>'Biểu tiến độ'!K18</f>
        <v>0</v>
      </c>
      <c r="L18" s="73">
        <f>'Biểu tiến độ'!L18</f>
        <v>0</v>
      </c>
      <c r="M18" s="73">
        <f>'Biểu tiến độ'!M18</f>
        <v>0</v>
      </c>
      <c r="N18" s="73"/>
      <c r="O18" s="74" t="s">
        <v>27</v>
      </c>
      <c r="Q18" s="125"/>
      <c r="R18" s="125">
        <f t="shared" si="1"/>
        <v>37.860000000000014</v>
      </c>
    </row>
    <row r="19" spans="1:18" s="70" customFormat="1" ht="34.5" customHeight="1">
      <c r="A19" s="71">
        <v>10</v>
      </c>
      <c r="B19" s="72" t="s">
        <v>30</v>
      </c>
      <c r="C19" s="73">
        <f>'Biểu tiến độ'!C19</f>
        <v>533.03</v>
      </c>
      <c r="D19" s="73">
        <f>'Biểu tiến độ'!D19</f>
        <v>138.82</v>
      </c>
      <c r="E19" s="73">
        <f>'Biểu tiến độ'!E19</f>
        <v>0</v>
      </c>
      <c r="F19" s="73">
        <f>'Biểu tiến độ'!F19</f>
        <v>138.82</v>
      </c>
      <c r="G19" s="73">
        <f>'Biểu tiến độ'!G19</f>
        <v>0</v>
      </c>
      <c r="H19" s="73">
        <f>'Biểu tiến độ'!H19</f>
        <v>26.0435622760445</v>
      </c>
      <c r="I19" s="73"/>
      <c r="J19" s="73"/>
      <c r="K19" s="73">
        <f>'Biểu tiến độ'!K19</f>
        <v>0</v>
      </c>
      <c r="L19" s="73">
        <f>'Biểu tiến độ'!L19</f>
        <v>0</v>
      </c>
      <c r="M19" s="73">
        <f>'Biểu tiến độ'!M19</f>
        <v>0</v>
      </c>
      <c r="N19" s="73"/>
      <c r="O19" s="74" t="s">
        <v>27</v>
      </c>
      <c r="Q19" s="125">
        <f t="shared" si="0"/>
        <v>394.21</v>
      </c>
      <c r="R19" s="125"/>
    </row>
    <row r="20" spans="1:18" s="62" customFormat="1" ht="34.5" customHeight="1">
      <c r="A20" s="71">
        <v>11</v>
      </c>
      <c r="B20" s="72" t="s">
        <v>31</v>
      </c>
      <c r="C20" s="73">
        <f>'Biểu tiến độ'!C20</f>
        <v>579.17</v>
      </c>
      <c r="D20" s="73">
        <f>'Biểu tiến độ'!D20</f>
        <v>293.08</v>
      </c>
      <c r="E20" s="73">
        <f>'Biểu tiến độ'!E20</f>
        <v>0</v>
      </c>
      <c r="F20" s="73">
        <f>'Biểu tiến độ'!F20</f>
        <v>293.08</v>
      </c>
      <c r="G20" s="73">
        <f>'Biểu tiến độ'!G20</f>
        <v>0</v>
      </c>
      <c r="H20" s="73">
        <f>'Biểu tiến độ'!H20</f>
        <v>50.60344976431791</v>
      </c>
      <c r="I20" s="73"/>
      <c r="J20" s="73"/>
      <c r="K20" s="73">
        <f>'Biểu tiến độ'!K20</f>
        <v>0</v>
      </c>
      <c r="L20" s="73">
        <f>'Biểu tiến độ'!L20</f>
        <v>0</v>
      </c>
      <c r="M20" s="73">
        <f>'Biểu tiến độ'!M20</f>
        <v>0</v>
      </c>
      <c r="N20" s="73"/>
      <c r="O20" s="74" t="s">
        <v>27</v>
      </c>
      <c r="Q20" s="125">
        <f t="shared" si="0"/>
        <v>286.09</v>
      </c>
      <c r="R20" s="125"/>
    </row>
    <row r="21" spans="1:18" s="62" customFormat="1" ht="34.5" customHeight="1">
      <c r="A21" s="71">
        <v>12</v>
      </c>
      <c r="B21" s="72" t="s">
        <v>33</v>
      </c>
      <c r="C21" s="73">
        <f>'Biểu tiến độ'!C21</f>
        <v>514.25</v>
      </c>
      <c r="D21" s="73">
        <f>'Biểu tiến độ'!D21</f>
        <v>493.58</v>
      </c>
      <c r="E21" s="73">
        <f>'Biểu tiến độ'!E21</f>
        <v>0</v>
      </c>
      <c r="F21" s="73">
        <f>'Biểu tiến độ'!F21</f>
        <v>493.58</v>
      </c>
      <c r="G21" s="73">
        <f>'Biểu tiến độ'!G21</f>
        <v>0</v>
      </c>
      <c r="H21" s="73">
        <f>'Biểu tiến độ'!H21</f>
        <v>95.98055420515314</v>
      </c>
      <c r="I21" s="73"/>
      <c r="J21" s="73"/>
      <c r="K21" s="73">
        <f>'Biểu tiến độ'!K21</f>
        <v>0</v>
      </c>
      <c r="L21" s="73">
        <f>'Biểu tiến độ'!L21</f>
        <v>0</v>
      </c>
      <c r="M21" s="73">
        <f>'Biểu tiến độ'!M21</f>
        <v>0</v>
      </c>
      <c r="N21" s="73"/>
      <c r="O21" s="74" t="s">
        <v>27</v>
      </c>
      <c r="Q21" s="125">
        <f t="shared" si="0"/>
        <v>20.670000000000016</v>
      </c>
      <c r="R21" s="125"/>
    </row>
    <row r="22" spans="1:18" s="62" customFormat="1" ht="34.5" customHeight="1">
      <c r="A22" s="71">
        <v>13</v>
      </c>
      <c r="B22" s="72" t="s">
        <v>34</v>
      </c>
      <c r="C22" s="73">
        <f>'Biểu tiến độ'!C22</f>
        <v>137.41</v>
      </c>
      <c r="D22" s="73">
        <f>'Biểu tiến độ'!D22</f>
        <v>140.01</v>
      </c>
      <c r="E22" s="73">
        <f>'Biểu tiến độ'!E22</f>
        <v>0</v>
      </c>
      <c r="F22" s="73">
        <f>'Biểu tiến độ'!F22</f>
        <v>140.01</v>
      </c>
      <c r="G22" s="73">
        <f>'Biểu tiến độ'!G22</f>
        <v>0</v>
      </c>
      <c r="H22" s="73">
        <f>'Biểu tiến độ'!H22</f>
        <v>101.89214758751181</v>
      </c>
      <c r="I22" s="73"/>
      <c r="J22" s="73"/>
      <c r="K22" s="73">
        <f>'Biểu tiến độ'!K22</f>
        <v>0</v>
      </c>
      <c r="L22" s="73">
        <f>'Biểu tiến độ'!L22</f>
        <v>0</v>
      </c>
      <c r="M22" s="73">
        <f>'Biểu tiến độ'!M22</f>
        <v>0</v>
      </c>
      <c r="N22" s="73"/>
      <c r="O22" s="74" t="s">
        <v>27</v>
      </c>
      <c r="Q22" s="125"/>
      <c r="R22" s="125">
        <f t="shared" si="1"/>
        <v>2.5999999999999943</v>
      </c>
    </row>
    <row r="23" spans="1:18" s="62" customFormat="1" ht="34.5" customHeight="1">
      <c r="A23" s="71">
        <v>14</v>
      </c>
      <c r="B23" s="72" t="s">
        <v>35</v>
      </c>
      <c r="C23" s="73">
        <f>'Biểu tiến độ'!C23</f>
        <v>198.76</v>
      </c>
      <c r="D23" s="101">
        <f>'Biểu tiến độ'!D23</f>
        <v>220</v>
      </c>
      <c r="E23" s="73">
        <f>'Biểu tiến độ'!E23</f>
        <v>0</v>
      </c>
      <c r="F23" s="73">
        <f>'Biểu tiến độ'!F23</f>
        <v>220</v>
      </c>
      <c r="G23" s="73">
        <f>'Biểu tiến độ'!G23</f>
        <v>0</v>
      </c>
      <c r="H23" s="73">
        <f>'Biểu tiến độ'!H23</f>
        <v>110.68625477963374</v>
      </c>
      <c r="I23" s="73"/>
      <c r="J23" s="73"/>
      <c r="K23" s="73">
        <f>'Biểu tiến độ'!K23</f>
        <v>0</v>
      </c>
      <c r="L23" s="73">
        <f>'Biểu tiến độ'!L23</f>
        <v>0</v>
      </c>
      <c r="M23" s="73">
        <f>'Biểu tiến độ'!M23</f>
        <v>0</v>
      </c>
      <c r="N23" s="73"/>
      <c r="O23" s="74" t="s">
        <v>27</v>
      </c>
      <c r="Q23" s="125"/>
      <c r="R23" s="125">
        <f t="shared" si="1"/>
        <v>21.24000000000001</v>
      </c>
    </row>
    <row r="24" spans="1:18" s="62" customFormat="1" ht="34.5" customHeight="1">
      <c r="A24" s="71">
        <v>15</v>
      </c>
      <c r="B24" s="72" t="s">
        <v>36</v>
      </c>
      <c r="C24" s="73">
        <f>'Biểu tiến độ'!C24</f>
        <v>386.15</v>
      </c>
      <c r="D24" s="73">
        <f>'Biểu tiến độ'!D24</f>
        <v>0</v>
      </c>
      <c r="E24" s="73">
        <f>'Biểu tiến độ'!E24</f>
        <v>0</v>
      </c>
      <c r="F24" s="73">
        <f>'Biểu tiến độ'!F24</f>
        <v>0</v>
      </c>
      <c r="G24" s="73">
        <f>'Biểu tiến độ'!G24</f>
        <v>0</v>
      </c>
      <c r="H24" s="73">
        <f>'Biểu tiến độ'!H24</f>
        <v>0</v>
      </c>
      <c r="I24" s="73"/>
      <c r="J24" s="73"/>
      <c r="K24" s="73">
        <f>'Biểu tiến độ'!K24</f>
        <v>0</v>
      </c>
      <c r="L24" s="73">
        <f>'Biểu tiến độ'!L24</f>
        <v>0</v>
      </c>
      <c r="M24" s="73">
        <f>'Biểu tiến độ'!M24</f>
        <v>0</v>
      </c>
      <c r="N24" s="73"/>
      <c r="O24" s="74" t="s">
        <v>57</v>
      </c>
      <c r="Q24" s="125">
        <f t="shared" si="0"/>
        <v>386.15</v>
      </c>
      <c r="R24" s="125"/>
    </row>
    <row r="25" spans="1:18" s="62" customFormat="1" ht="34.5" customHeight="1">
      <c r="A25" s="71">
        <v>16</v>
      </c>
      <c r="B25" s="72" t="s">
        <v>37</v>
      </c>
      <c r="C25" s="73">
        <f>'Biểu tiến độ'!C25</f>
        <v>206.84</v>
      </c>
      <c r="D25" s="73">
        <f>'Biểu tiến độ'!D25</f>
        <v>0</v>
      </c>
      <c r="E25" s="73">
        <f>'Biểu tiến độ'!E25</f>
        <v>0</v>
      </c>
      <c r="F25" s="73">
        <f>'Biểu tiến độ'!F25</f>
        <v>0</v>
      </c>
      <c r="G25" s="73">
        <f>'Biểu tiến độ'!G25</f>
        <v>0</v>
      </c>
      <c r="H25" s="73">
        <f>'Biểu tiến độ'!H25</f>
        <v>0</v>
      </c>
      <c r="I25" s="73"/>
      <c r="J25" s="73"/>
      <c r="K25" s="73">
        <f>'Biểu tiến độ'!K25</f>
        <v>0</v>
      </c>
      <c r="L25" s="73">
        <f>'Biểu tiến độ'!L25</f>
        <v>0</v>
      </c>
      <c r="M25" s="73">
        <f>'Biểu tiến độ'!M25</f>
        <v>0</v>
      </c>
      <c r="N25" s="73"/>
      <c r="O25" s="74" t="s">
        <v>57</v>
      </c>
      <c r="Q25" s="125">
        <f t="shared" si="0"/>
        <v>206.84</v>
      </c>
      <c r="R25" s="125"/>
    </row>
    <row r="26" spans="1:18" s="62" customFormat="1" ht="34.5" customHeight="1">
      <c r="A26" s="71">
        <v>17</v>
      </c>
      <c r="B26" s="72" t="s">
        <v>38</v>
      </c>
      <c r="C26" s="73">
        <f>'Biểu tiến độ'!C26</f>
        <v>255.41</v>
      </c>
      <c r="D26" s="73">
        <f>'Biểu tiến độ'!D26</f>
        <v>0</v>
      </c>
      <c r="E26" s="73">
        <f>'Biểu tiến độ'!E26</f>
        <v>0</v>
      </c>
      <c r="F26" s="73">
        <f>'Biểu tiến độ'!F26</f>
        <v>0</v>
      </c>
      <c r="G26" s="73">
        <f>'Biểu tiến độ'!G26</f>
        <v>0</v>
      </c>
      <c r="H26" s="73">
        <f>'Biểu tiến độ'!H26</f>
        <v>0</v>
      </c>
      <c r="I26" s="73"/>
      <c r="J26" s="73"/>
      <c r="K26" s="73">
        <f>'Biểu tiến độ'!K26</f>
        <v>0</v>
      </c>
      <c r="L26" s="73">
        <f>'Biểu tiến độ'!L26</f>
        <v>0</v>
      </c>
      <c r="M26" s="73">
        <f>'Biểu tiến độ'!M26</f>
        <v>0</v>
      </c>
      <c r="N26" s="73"/>
      <c r="O26" s="74" t="s">
        <v>58</v>
      </c>
      <c r="Q26" s="125">
        <f t="shared" si="0"/>
        <v>255.41</v>
      </c>
      <c r="R26" s="125"/>
    </row>
    <row r="27" spans="1:18" s="62" customFormat="1" ht="34.5" customHeight="1">
      <c r="A27" s="71">
        <v>18</v>
      </c>
      <c r="B27" s="72" t="s">
        <v>39</v>
      </c>
      <c r="C27" s="73">
        <f>'Biểu tiến độ'!C27</f>
        <v>232.36</v>
      </c>
      <c r="D27" s="73">
        <f>'Biểu tiến độ'!D27</f>
        <v>50.66</v>
      </c>
      <c r="E27" s="73">
        <f>'Biểu tiến độ'!E27</f>
        <v>0</v>
      </c>
      <c r="F27" s="73">
        <f>'Biểu tiến độ'!F27</f>
        <v>50.66</v>
      </c>
      <c r="G27" s="73">
        <f>'Biểu tiến độ'!G27</f>
        <v>0</v>
      </c>
      <c r="H27" s="73">
        <f>'Biểu tiến độ'!H27</f>
        <v>21.802375624031672</v>
      </c>
      <c r="I27" s="73"/>
      <c r="J27" s="73"/>
      <c r="K27" s="73">
        <f>'Biểu tiến độ'!K27</f>
        <v>0</v>
      </c>
      <c r="L27" s="73">
        <f>'Biểu tiến độ'!L27</f>
        <v>0</v>
      </c>
      <c r="M27" s="73">
        <f>'Biểu tiến độ'!M27</f>
        <v>0</v>
      </c>
      <c r="N27" s="73"/>
      <c r="O27" s="74" t="s">
        <v>27</v>
      </c>
      <c r="Q27" s="125">
        <f t="shared" si="0"/>
        <v>181.70000000000002</v>
      </c>
      <c r="R27" s="125"/>
    </row>
    <row r="28" spans="1:18" s="62" customFormat="1" ht="34.5" customHeight="1">
      <c r="A28" s="71">
        <v>19</v>
      </c>
      <c r="B28" s="72" t="s">
        <v>40</v>
      </c>
      <c r="C28" s="73">
        <f>'Biểu tiến độ'!C28</f>
        <v>95.65</v>
      </c>
      <c r="D28" s="73">
        <f>'Biểu tiến độ'!D28</f>
        <v>22.05</v>
      </c>
      <c r="E28" s="73">
        <f>'Biểu tiến độ'!E28</f>
        <v>0</v>
      </c>
      <c r="F28" s="73">
        <f>'Biểu tiến độ'!F28</f>
        <v>22.05</v>
      </c>
      <c r="G28" s="73">
        <f>'Biểu tiến độ'!G28</f>
        <v>0</v>
      </c>
      <c r="H28" s="73">
        <f>'Biểu tiến độ'!H28</f>
        <v>23.052796654469418</v>
      </c>
      <c r="I28" s="73"/>
      <c r="J28" s="73"/>
      <c r="K28" s="73">
        <f>'Biểu tiến độ'!K28</f>
        <v>0</v>
      </c>
      <c r="L28" s="73">
        <f>'Biểu tiến độ'!L28</f>
        <v>0</v>
      </c>
      <c r="M28" s="73">
        <f>'Biểu tiến độ'!M28</f>
        <v>0</v>
      </c>
      <c r="N28" s="73"/>
      <c r="O28" s="74" t="s">
        <v>56</v>
      </c>
      <c r="Q28" s="125">
        <f t="shared" si="0"/>
        <v>73.60000000000001</v>
      </c>
      <c r="R28" s="125"/>
    </row>
    <row r="29" spans="1:18" s="62" customFormat="1" ht="34.5" customHeight="1">
      <c r="A29" s="75"/>
      <c r="B29" s="112" t="s">
        <v>41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Q29" s="125"/>
      <c r="R29" s="125"/>
    </row>
    <row r="30" spans="1:18" s="62" customFormat="1" ht="82.5" customHeight="1">
      <c r="A30" s="71"/>
      <c r="B30" s="76" t="s">
        <v>50</v>
      </c>
      <c r="C30" s="76" t="s">
        <v>68</v>
      </c>
      <c r="D30" s="76" t="s">
        <v>51</v>
      </c>
      <c r="H30" s="76" t="s">
        <v>68</v>
      </c>
      <c r="I30" s="74" t="s">
        <v>67</v>
      </c>
      <c r="J30" s="76" t="s">
        <v>68</v>
      </c>
      <c r="N30" s="74" t="s">
        <v>62</v>
      </c>
      <c r="O30" s="74" t="s">
        <v>69</v>
      </c>
      <c r="P30" s="74" t="s">
        <v>66</v>
      </c>
      <c r="Q30" s="125"/>
      <c r="R30" s="125"/>
    </row>
    <row r="31" spans="1:18" s="62" customFormat="1" ht="34.5" customHeight="1">
      <c r="A31" s="68">
        <v>1</v>
      </c>
      <c r="B31" s="69" t="s">
        <v>42</v>
      </c>
      <c r="C31" s="77">
        <f>D13</f>
        <v>208.02</v>
      </c>
      <c r="D31" s="69" t="s">
        <v>52</v>
      </c>
      <c r="H31" s="77">
        <f>D20</f>
        <v>293.08</v>
      </c>
      <c r="I31" s="74" t="s">
        <v>40</v>
      </c>
      <c r="J31" s="77">
        <f>D28</f>
        <v>22.05</v>
      </c>
      <c r="N31" s="74" t="s">
        <v>63</v>
      </c>
      <c r="O31" s="77">
        <f>C24</f>
        <v>386.15</v>
      </c>
      <c r="P31" s="74" t="s">
        <v>65</v>
      </c>
      <c r="Q31" s="125"/>
      <c r="R31" s="125"/>
    </row>
    <row r="32" spans="1:18" s="62" customFormat="1" ht="34.5" customHeight="1">
      <c r="A32" s="68">
        <v>2</v>
      </c>
      <c r="B32" s="69" t="s">
        <v>43</v>
      </c>
      <c r="C32" s="77">
        <f>D17</f>
        <v>199.84</v>
      </c>
      <c r="D32" s="69" t="s">
        <v>53</v>
      </c>
      <c r="H32" s="77">
        <f>D18</f>
        <v>193.77</v>
      </c>
      <c r="I32" s="74"/>
      <c r="J32" s="77"/>
      <c r="N32" s="74" t="s">
        <v>64</v>
      </c>
      <c r="O32" s="77">
        <f>C25</f>
        <v>206.84</v>
      </c>
      <c r="P32" s="74"/>
      <c r="Q32" s="125"/>
      <c r="R32" s="125"/>
    </row>
    <row r="33" spans="1:18" s="62" customFormat="1" ht="34.5" customHeight="1">
      <c r="A33" s="68">
        <v>3</v>
      </c>
      <c r="B33" s="69" t="s">
        <v>44</v>
      </c>
      <c r="C33" s="77">
        <f>D11</f>
        <v>331.26</v>
      </c>
      <c r="D33" s="69" t="s">
        <v>54</v>
      </c>
      <c r="H33" s="77">
        <f>D10+J10</f>
        <v>3566.58</v>
      </c>
      <c r="I33" s="74"/>
      <c r="J33" s="77"/>
      <c r="N33" s="74" t="s">
        <v>65</v>
      </c>
      <c r="O33" s="77">
        <f>C26</f>
        <v>255.41</v>
      </c>
      <c r="P33" s="74"/>
      <c r="Q33" s="125"/>
      <c r="R33" s="125"/>
    </row>
    <row r="34" spans="1:18" s="62" customFormat="1" ht="34.5" customHeight="1">
      <c r="A34" s="68">
        <v>4</v>
      </c>
      <c r="B34" s="69" t="s">
        <v>45</v>
      </c>
      <c r="C34" s="77">
        <f>D15</f>
        <v>37.12</v>
      </c>
      <c r="D34" s="69" t="s">
        <v>55</v>
      </c>
      <c r="H34" s="77">
        <f>D16</f>
        <v>254.1</v>
      </c>
      <c r="I34" s="74"/>
      <c r="J34" s="77"/>
      <c r="N34" s="74" t="s">
        <v>40</v>
      </c>
      <c r="O34" s="77">
        <f>C28-D28</f>
        <v>73.60000000000001</v>
      </c>
      <c r="P34" s="74"/>
      <c r="Q34" s="125"/>
      <c r="R34" s="125"/>
    </row>
    <row r="35" spans="1:18" s="62" customFormat="1" ht="34.5" customHeight="1">
      <c r="A35" s="68">
        <v>5</v>
      </c>
      <c r="B35" s="69" t="s">
        <v>46</v>
      </c>
      <c r="C35" s="77">
        <f>D12</f>
        <v>261.58</v>
      </c>
      <c r="D35" s="69" t="s">
        <v>59</v>
      </c>
      <c r="H35" s="77">
        <f>D27</f>
        <v>50.66</v>
      </c>
      <c r="I35" s="74"/>
      <c r="J35" s="77"/>
      <c r="N35" s="74"/>
      <c r="O35" s="77"/>
      <c r="P35" s="74"/>
      <c r="Q35" s="125"/>
      <c r="R35" s="125"/>
    </row>
    <row r="36" spans="1:18" s="62" customFormat="1" ht="34.5" customHeight="1">
      <c r="A36" s="68">
        <v>6</v>
      </c>
      <c r="B36" s="69" t="s">
        <v>47</v>
      </c>
      <c r="C36" s="77">
        <f>D21</f>
        <v>493.58</v>
      </c>
      <c r="D36" s="69" t="s">
        <v>60</v>
      </c>
      <c r="H36" s="77">
        <f>D23</f>
        <v>220</v>
      </c>
      <c r="I36" s="74"/>
      <c r="J36" s="77"/>
      <c r="N36" s="74"/>
      <c r="O36" s="77"/>
      <c r="P36" s="74"/>
      <c r="Q36" s="125"/>
      <c r="R36" s="125"/>
    </row>
    <row r="37" spans="1:18" s="62" customFormat="1" ht="34.5" customHeight="1">
      <c r="A37" s="68">
        <v>7</v>
      </c>
      <c r="B37" s="69" t="s">
        <v>48</v>
      </c>
      <c r="C37" s="77">
        <f>D22</f>
        <v>140.01</v>
      </c>
      <c r="D37" s="69" t="s">
        <v>61</v>
      </c>
      <c r="H37" s="77">
        <f>D19</f>
        <v>138.82</v>
      </c>
      <c r="I37" s="74"/>
      <c r="J37" s="77"/>
      <c r="N37" s="74"/>
      <c r="O37" s="77"/>
      <c r="P37" s="74"/>
      <c r="Q37" s="125"/>
      <c r="R37" s="125"/>
    </row>
    <row r="38" spans="1:18" s="62" customFormat="1" ht="34.5" customHeight="1">
      <c r="A38" s="68">
        <v>8</v>
      </c>
      <c r="B38" s="69" t="s">
        <v>49</v>
      </c>
      <c r="C38" s="77">
        <f>D14</f>
        <v>1100</v>
      </c>
      <c r="D38" s="69"/>
      <c r="H38" s="77"/>
      <c r="I38" s="74"/>
      <c r="J38" s="77"/>
      <c r="N38" s="74"/>
      <c r="O38" s="77"/>
      <c r="P38" s="74"/>
      <c r="Q38" s="125"/>
      <c r="R38" s="125"/>
    </row>
    <row r="39" spans="1:18" s="70" customFormat="1" ht="48.75" customHeight="1">
      <c r="A39" s="68"/>
      <c r="B39" s="78" t="s">
        <v>70</v>
      </c>
      <c r="C39" s="79">
        <f>SUM(C31:C38)</f>
        <v>2771.41</v>
      </c>
      <c r="D39" s="74"/>
      <c r="H39" s="79">
        <f>SUM(H31:H38)</f>
        <v>4717.009999999999</v>
      </c>
      <c r="I39" s="80"/>
      <c r="J39" s="79">
        <f>SUM(J31:J38)</f>
        <v>22.05</v>
      </c>
      <c r="N39" s="80"/>
      <c r="O39" s="79">
        <f>SUM(O31:O38)</f>
        <v>922</v>
      </c>
      <c r="P39" s="74"/>
      <c r="Q39" s="128"/>
      <c r="R39" s="128"/>
    </row>
    <row r="40" spans="1:18" s="70" customFormat="1" ht="34.5" customHeight="1">
      <c r="A40" s="81"/>
      <c r="B40" s="82" t="s">
        <v>71</v>
      </c>
      <c r="C40" s="82">
        <f>C39+H39+J39</f>
        <v>7510.469999999999</v>
      </c>
      <c r="D40" s="70">
        <f>C40/$U$9*100</f>
        <v>72.36823975032111</v>
      </c>
      <c r="E40" s="83"/>
      <c r="K40" s="83"/>
      <c r="Q40" s="128"/>
      <c r="R40" s="128"/>
    </row>
    <row r="41" spans="1:18" s="62" customFormat="1" ht="34.5" customHeight="1">
      <c r="A41" s="75"/>
      <c r="B41" s="84" t="s">
        <v>75</v>
      </c>
      <c r="C41" s="82">
        <f>C39</f>
        <v>2771.41</v>
      </c>
      <c r="D41" s="70">
        <f>C41/$U$9*100</f>
        <v>26.704329199961848</v>
      </c>
      <c r="E41" s="85"/>
      <c r="K41" s="85"/>
      <c r="Q41" s="125"/>
      <c r="R41" s="125"/>
    </row>
    <row r="42" spans="1:18" s="62" customFormat="1" ht="34.5" customHeight="1">
      <c r="A42" s="75"/>
      <c r="B42" s="84" t="s">
        <v>76</v>
      </c>
      <c r="C42" s="82">
        <f>C40-C41</f>
        <v>4739.0599999999995</v>
      </c>
      <c r="D42" s="70">
        <f>C42/$U$9*100</f>
        <v>45.66391055035927</v>
      </c>
      <c r="E42" s="85"/>
      <c r="K42" s="85"/>
      <c r="Q42" s="125"/>
      <c r="R42" s="125"/>
    </row>
    <row r="43" spans="1:18" s="62" customFormat="1" ht="34.5" customHeight="1">
      <c r="A43" s="75"/>
      <c r="B43" s="84"/>
      <c r="C43" s="82"/>
      <c r="E43" s="85"/>
      <c r="K43" s="85"/>
      <c r="Q43" s="125"/>
      <c r="R43" s="125"/>
    </row>
    <row r="44" spans="1:18" s="62" customFormat="1" ht="34.5" customHeight="1">
      <c r="A44" s="75"/>
      <c r="B44" s="84"/>
      <c r="C44" s="82"/>
      <c r="E44" s="85"/>
      <c r="K44" s="85"/>
      <c r="Q44" s="125"/>
      <c r="R44" s="125"/>
    </row>
    <row r="45" spans="1:18" s="62" customFormat="1" ht="34.5" customHeight="1">
      <c r="A45" s="75"/>
      <c r="B45" s="84"/>
      <c r="C45" s="82"/>
      <c r="E45" s="85"/>
      <c r="K45" s="85"/>
      <c r="Q45" s="125"/>
      <c r="R45" s="125"/>
    </row>
    <row r="46" spans="1:18" s="62" customFormat="1" ht="34.5" customHeight="1">
      <c r="A46" s="75"/>
      <c r="B46" s="84"/>
      <c r="C46" s="82"/>
      <c r="E46" s="85"/>
      <c r="K46" s="85"/>
      <c r="Q46" s="125"/>
      <c r="R46" s="125"/>
    </row>
    <row r="47" spans="1:18" s="62" customFormat="1" ht="34.5" customHeight="1">
      <c r="A47" s="75"/>
      <c r="B47" s="84"/>
      <c r="C47" s="82"/>
      <c r="E47" s="85"/>
      <c r="K47" s="85"/>
      <c r="Q47" s="125"/>
      <c r="R47" s="125"/>
    </row>
    <row r="48" spans="1:18" s="62" customFormat="1" ht="34.5" customHeight="1">
      <c r="A48" s="75"/>
      <c r="B48" s="84"/>
      <c r="C48" s="82"/>
      <c r="E48" s="85"/>
      <c r="K48" s="85"/>
      <c r="Q48" s="125"/>
      <c r="R48" s="125"/>
    </row>
    <row r="49" spans="1:18" s="62" customFormat="1" ht="34.5" customHeight="1">
      <c r="A49" s="75"/>
      <c r="B49" s="84"/>
      <c r="C49" s="82"/>
      <c r="E49" s="85"/>
      <c r="K49" s="85"/>
      <c r="Q49" s="125"/>
      <c r="R49" s="125"/>
    </row>
    <row r="50" spans="1:18" s="62" customFormat="1" ht="34.5" customHeight="1">
      <c r="A50" s="75"/>
      <c r="B50" s="84"/>
      <c r="C50" s="82"/>
      <c r="E50" s="85"/>
      <c r="K50" s="85"/>
      <c r="Q50" s="125"/>
      <c r="R50" s="125"/>
    </row>
    <row r="51" spans="1:18" s="62" customFormat="1" ht="34.5" customHeight="1">
      <c r="A51" s="75"/>
      <c r="B51" s="84"/>
      <c r="C51" s="82"/>
      <c r="E51" s="85"/>
      <c r="K51" s="85"/>
      <c r="Q51" s="125"/>
      <c r="R51" s="125"/>
    </row>
    <row r="52" spans="1:18" s="62" customFormat="1" ht="34.5" customHeight="1">
      <c r="A52" s="75"/>
      <c r="B52" s="84"/>
      <c r="C52" s="82"/>
      <c r="E52" s="85"/>
      <c r="K52" s="85"/>
      <c r="Q52" s="125"/>
      <c r="R52" s="125"/>
    </row>
    <row r="53" spans="1:18" s="62" customFormat="1" ht="34.5" customHeight="1">
      <c r="A53" s="75"/>
      <c r="B53" s="84"/>
      <c r="C53" s="82"/>
      <c r="E53" s="85"/>
      <c r="K53" s="85"/>
      <c r="Q53" s="125"/>
      <c r="R53" s="125"/>
    </row>
    <row r="54" spans="1:18" s="70" customFormat="1" ht="34.5" customHeight="1">
      <c r="A54" s="81"/>
      <c r="B54" s="82"/>
      <c r="C54" s="82"/>
      <c r="D54" s="62"/>
      <c r="E54" s="62"/>
      <c r="J54" s="62"/>
      <c r="K54" s="62"/>
      <c r="Q54" s="128"/>
      <c r="R54" s="128"/>
    </row>
    <row r="55" spans="1:18" s="62" customFormat="1" ht="34.5" customHeight="1">
      <c r="A55" s="75"/>
      <c r="B55" s="84"/>
      <c r="C55" s="82"/>
      <c r="Q55" s="125"/>
      <c r="R55" s="125"/>
    </row>
    <row r="56" spans="1:18" s="62" customFormat="1" ht="34.5" customHeight="1">
      <c r="A56" s="75"/>
      <c r="B56" s="84"/>
      <c r="C56" s="82"/>
      <c r="Q56" s="125"/>
      <c r="R56" s="125"/>
    </row>
    <row r="57" spans="1:18" s="62" customFormat="1" ht="34.5" customHeight="1">
      <c r="A57" s="75"/>
      <c r="B57" s="84"/>
      <c r="C57" s="82"/>
      <c r="Q57" s="125"/>
      <c r="R57" s="125"/>
    </row>
    <row r="58" spans="1:18" s="62" customFormat="1" ht="34.5" customHeight="1">
      <c r="A58" s="75"/>
      <c r="B58" s="84"/>
      <c r="C58" s="82"/>
      <c r="Q58" s="125"/>
      <c r="R58" s="125"/>
    </row>
    <row r="59" spans="1:18" s="62" customFormat="1" ht="34.5" customHeight="1">
      <c r="A59" s="75"/>
      <c r="B59" s="84"/>
      <c r="C59" s="82"/>
      <c r="Q59" s="125"/>
      <c r="R59" s="125"/>
    </row>
    <row r="60" spans="1:18" s="62" customFormat="1" ht="34.5" customHeight="1">
      <c r="A60" s="75"/>
      <c r="B60" s="84"/>
      <c r="C60" s="82"/>
      <c r="Q60" s="125"/>
      <c r="R60" s="125"/>
    </row>
    <row r="61" spans="1:18" s="62" customFormat="1" ht="34.5" customHeight="1">
      <c r="A61" s="75"/>
      <c r="B61" s="84"/>
      <c r="C61" s="82"/>
      <c r="Q61" s="125"/>
      <c r="R61" s="125"/>
    </row>
    <row r="62" spans="1:18" s="62" customFormat="1" ht="34.5" customHeight="1">
      <c r="A62" s="75"/>
      <c r="B62" s="84"/>
      <c r="C62" s="82"/>
      <c r="Q62" s="125"/>
      <c r="R62" s="125"/>
    </row>
    <row r="63" spans="1:18" s="62" customFormat="1" ht="34.5" customHeight="1">
      <c r="A63" s="75"/>
      <c r="B63" s="84"/>
      <c r="C63" s="82"/>
      <c r="Q63" s="125"/>
      <c r="R63" s="125"/>
    </row>
    <row r="64" spans="1:18" s="62" customFormat="1" ht="34.5" customHeight="1">
      <c r="A64" s="75"/>
      <c r="B64" s="84"/>
      <c r="C64" s="82"/>
      <c r="Q64" s="125"/>
      <c r="R64" s="125"/>
    </row>
    <row r="65" spans="1:18" s="62" customFormat="1" ht="34.5" customHeight="1">
      <c r="A65" s="75"/>
      <c r="B65" s="84"/>
      <c r="C65" s="82"/>
      <c r="Q65" s="125"/>
      <c r="R65" s="125"/>
    </row>
    <row r="66" spans="1:18" s="70" customFormat="1" ht="34.5" customHeight="1">
      <c r="A66" s="81"/>
      <c r="B66" s="82"/>
      <c r="C66" s="82"/>
      <c r="D66" s="62"/>
      <c r="E66" s="62"/>
      <c r="J66" s="62"/>
      <c r="K66" s="62"/>
      <c r="Q66" s="128"/>
      <c r="R66" s="128"/>
    </row>
    <row r="67" spans="1:18" s="62" customFormat="1" ht="34.5" customHeight="1">
      <c r="A67" s="75"/>
      <c r="B67" s="84"/>
      <c r="C67" s="82"/>
      <c r="D67" s="86"/>
      <c r="J67" s="86"/>
      <c r="Q67" s="125"/>
      <c r="R67" s="125"/>
    </row>
    <row r="68" spans="1:18" s="62" customFormat="1" ht="34.5" customHeight="1">
      <c r="A68" s="75"/>
      <c r="B68" s="84"/>
      <c r="C68" s="82"/>
      <c r="D68" s="86"/>
      <c r="J68" s="86"/>
      <c r="Q68" s="125"/>
      <c r="R68" s="125"/>
    </row>
    <row r="69" spans="1:18" s="62" customFormat="1" ht="34.5" customHeight="1">
      <c r="A69" s="75"/>
      <c r="B69" s="84"/>
      <c r="C69" s="82"/>
      <c r="D69" s="86"/>
      <c r="J69" s="86"/>
      <c r="Q69" s="125"/>
      <c r="R69" s="125"/>
    </row>
    <row r="70" spans="1:18" s="70" customFormat="1" ht="34.5" customHeight="1">
      <c r="A70" s="81"/>
      <c r="B70" s="82"/>
      <c r="C70" s="82"/>
      <c r="D70" s="62"/>
      <c r="E70" s="62"/>
      <c r="J70" s="62"/>
      <c r="K70" s="62"/>
      <c r="Q70" s="128"/>
      <c r="R70" s="128"/>
    </row>
    <row r="71" spans="1:18" s="62" customFormat="1" ht="34.5" customHeight="1">
      <c r="A71" s="75"/>
      <c r="B71" s="84"/>
      <c r="C71" s="82"/>
      <c r="Q71" s="125"/>
      <c r="R71" s="125"/>
    </row>
    <row r="72" spans="1:18" s="62" customFormat="1" ht="34.5" customHeight="1">
      <c r="A72" s="75"/>
      <c r="B72" s="84"/>
      <c r="C72" s="82"/>
      <c r="Q72" s="125"/>
      <c r="R72" s="125"/>
    </row>
    <row r="73" spans="1:18" s="62" customFormat="1" ht="34.5" customHeight="1">
      <c r="A73" s="75"/>
      <c r="B73" s="84"/>
      <c r="C73" s="82"/>
      <c r="Q73" s="125"/>
      <c r="R73" s="125"/>
    </row>
    <row r="74" spans="1:18" s="62" customFormat="1" ht="34.5" customHeight="1">
      <c r="A74" s="75"/>
      <c r="B74" s="84"/>
      <c r="C74" s="82"/>
      <c r="Q74" s="125"/>
      <c r="R74" s="125"/>
    </row>
    <row r="75" spans="1:18" s="62" customFormat="1" ht="34.5" customHeight="1">
      <c r="A75" s="75"/>
      <c r="B75" s="84"/>
      <c r="C75" s="82"/>
      <c r="Q75" s="125"/>
      <c r="R75" s="125"/>
    </row>
    <row r="76" spans="1:18" s="62" customFormat="1" ht="34.5" customHeight="1">
      <c r="A76" s="75"/>
      <c r="B76" s="84"/>
      <c r="C76" s="82"/>
      <c r="Q76" s="125"/>
      <c r="R76" s="125"/>
    </row>
    <row r="77" spans="1:18" s="62" customFormat="1" ht="34.5" customHeight="1">
      <c r="A77" s="75"/>
      <c r="B77" s="84"/>
      <c r="C77" s="82"/>
      <c r="Q77" s="125"/>
      <c r="R77" s="125"/>
    </row>
    <row r="78" spans="1:18" s="62" customFormat="1" ht="34.5" customHeight="1">
      <c r="A78" s="75"/>
      <c r="B78" s="84"/>
      <c r="C78" s="82"/>
      <c r="Q78" s="125"/>
      <c r="R78" s="125"/>
    </row>
    <row r="79" spans="1:18" s="62" customFormat="1" ht="34.5" customHeight="1">
      <c r="A79" s="75"/>
      <c r="B79" s="84"/>
      <c r="C79" s="82"/>
      <c r="Q79" s="125"/>
      <c r="R79" s="125"/>
    </row>
    <row r="80" spans="1:18" s="62" customFormat="1" ht="34.5" customHeight="1">
      <c r="A80" s="75"/>
      <c r="B80" s="84"/>
      <c r="C80" s="82"/>
      <c r="D80" s="84"/>
      <c r="J80" s="84"/>
      <c r="Q80" s="125"/>
      <c r="R80" s="125"/>
    </row>
    <row r="81" spans="1:18" s="70" customFormat="1" ht="34.5" customHeight="1">
      <c r="A81" s="81"/>
      <c r="B81" s="82"/>
      <c r="C81" s="82"/>
      <c r="D81" s="62"/>
      <c r="J81" s="62"/>
      <c r="Q81" s="128"/>
      <c r="R81" s="128"/>
    </row>
    <row r="82" spans="1:18" s="70" customFormat="1" ht="34.5" customHeight="1">
      <c r="A82" s="75"/>
      <c r="B82" s="85"/>
      <c r="C82" s="83"/>
      <c r="D82" s="62"/>
      <c r="J82" s="62"/>
      <c r="Q82" s="128"/>
      <c r="R82" s="128"/>
    </row>
    <row r="83" spans="1:18" s="70" customFormat="1" ht="34.5" customHeight="1">
      <c r="A83" s="75"/>
      <c r="B83" s="85"/>
      <c r="C83" s="83"/>
      <c r="D83" s="62"/>
      <c r="J83" s="62"/>
      <c r="Q83" s="128"/>
      <c r="R83" s="128"/>
    </row>
    <row r="84" spans="1:18" s="70" customFormat="1" ht="34.5" customHeight="1">
      <c r="A84" s="75"/>
      <c r="B84" s="85"/>
      <c r="C84" s="83"/>
      <c r="D84" s="62"/>
      <c r="J84" s="62"/>
      <c r="Q84" s="128"/>
      <c r="R84" s="128"/>
    </row>
    <row r="85" spans="1:18" s="70" customFormat="1" ht="34.5" customHeight="1">
      <c r="A85" s="75"/>
      <c r="B85" s="85"/>
      <c r="C85" s="83"/>
      <c r="D85" s="62"/>
      <c r="J85" s="62"/>
      <c r="Q85" s="128"/>
      <c r="R85" s="128"/>
    </row>
    <row r="86" spans="1:18" s="70" customFormat="1" ht="34.5" customHeight="1">
      <c r="A86" s="75"/>
      <c r="B86" s="85"/>
      <c r="C86" s="83"/>
      <c r="D86" s="62"/>
      <c r="J86" s="62"/>
      <c r="Q86" s="128"/>
      <c r="R86" s="128"/>
    </row>
    <row r="87" spans="1:18" s="70" customFormat="1" ht="34.5" customHeight="1">
      <c r="A87" s="75"/>
      <c r="B87" s="85"/>
      <c r="C87" s="83"/>
      <c r="D87" s="62"/>
      <c r="J87" s="62"/>
      <c r="Q87" s="128"/>
      <c r="R87" s="128"/>
    </row>
    <row r="88" spans="1:18" s="70" customFormat="1" ht="34.5" customHeight="1">
      <c r="A88" s="75"/>
      <c r="B88" s="85"/>
      <c r="C88" s="83"/>
      <c r="D88" s="62"/>
      <c r="J88" s="62"/>
      <c r="Q88" s="128"/>
      <c r="R88" s="128"/>
    </row>
    <row r="89" spans="1:18" s="70" customFormat="1" ht="34.5" customHeight="1">
      <c r="A89" s="75"/>
      <c r="B89" s="85"/>
      <c r="C89" s="83"/>
      <c r="D89" s="62"/>
      <c r="J89" s="62"/>
      <c r="Q89" s="128"/>
      <c r="R89" s="128"/>
    </row>
    <row r="90" spans="1:18" s="70" customFormat="1" ht="34.5" customHeight="1">
      <c r="A90" s="75"/>
      <c r="B90" s="85"/>
      <c r="C90" s="83"/>
      <c r="D90" s="62"/>
      <c r="J90" s="62"/>
      <c r="Q90" s="128"/>
      <c r="R90" s="128"/>
    </row>
    <row r="91" spans="1:18" s="70" customFormat="1" ht="34.5" customHeight="1">
      <c r="A91" s="75"/>
      <c r="B91" s="85"/>
      <c r="C91" s="83"/>
      <c r="D91" s="62"/>
      <c r="J91" s="62"/>
      <c r="Q91" s="128"/>
      <c r="R91" s="128"/>
    </row>
    <row r="92" spans="1:18" s="70" customFormat="1" ht="34.5" customHeight="1">
      <c r="A92" s="75"/>
      <c r="B92" s="85"/>
      <c r="C92" s="83"/>
      <c r="D92" s="62"/>
      <c r="J92" s="62"/>
      <c r="Q92" s="128"/>
      <c r="R92" s="128"/>
    </row>
    <row r="93" spans="1:18" s="70" customFormat="1" ht="34.5" customHeight="1">
      <c r="A93" s="81"/>
      <c r="B93" s="82"/>
      <c r="C93" s="82"/>
      <c r="D93" s="62"/>
      <c r="E93" s="62"/>
      <c r="J93" s="62"/>
      <c r="K93" s="62"/>
      <c r="Q93" s="128"/>
      <c r="R93" s="128"/>
    </row>
    <row r="94" spans="1:18" s="62" customFormat="1" ht="34.5" customHeight="1">
      <c r="A94" s="87"/>
      <c r="B94" s="88"/>
      <c r="C94" s="89"/>
      <c r="Q94" s="125"/>
      <c r="R94" s="125"/>
    </row>
    <row r="95" spans="1:18" s="62" customFormat="1" ht="34.5" customHeight="1">
      <c r="A95" s="87"/>
      <c r="B95" s="88"/>
      <c r="C95" s="89"/>
      <c r="Q95" s="125"/>
      <c r="R95" s="125"/>
    </row>
    <row r="96" spans="1:18" s="62" customFormat="1" ht="34.5" customHeight="1">
      <c r="A96" s="87"/>
      <c r="B96" s="88"/>
      <c r="C96" s="89"/>
      <c r="Q96" s="125"/>
      <c r="R96" s="125"/>
    </row>
    <row r="97" spans="1:18" s="62" customFormat="1" ht="34.5" customHeight="1">
      <c r="A97" s="87"/>
      <c r="B97" s="88"/>
      <c r="C97" s="89"/>
      <c r="Q97" s="125"/>
      <c r="R97" s="125"/>
    </row>
    <row r="98" spans="1:18" s="62" customFormat="1" ht="34.5" customHeight="1">
      <c r="A98" s="87"/>
      <c r="B98" s="88"/>
      <c r="C98" s="89"/>
      <c r="Q98" s="125"/>
      <c r="R98" s="125"/>
    </row>
    <row r="99" spans="1:18" s="62" customFormat="1" ht="34.5" customHeight="1">
      <c r="A99" s="87"/>
      <c r="B99" s="88"/>
      <c r="C99" s="89"/>
      <c r="Q99" s="125"/>
      <c r="R99" s="125"/>
    </row>
    <row r="100" spans="1:18" s="62" customFormat="1" ht="34.5" customHeight="1">
      <c r="A100" s="87"/>
      <c r="B100" s="88"/>
      <c r="C100" s="89"/>
      <c r="Q100" s="125"/>
      <c r="R100" s="125"/>
    </row>
    <row r="101" spans="1:18" s="62" customFormat="1" ht="34.5" customHeight="1">
      <c r="A101" s="87"/>
      <c r="B101" s="88"/>
      <c r="C101" s="89"/>
      <c r="Q101" s="125"/>
      <c r="R101" s="125"/>
    </row>
    <row r="102" spans="1:18" s="62" customFormat="1" ht="34.5" customHeight="1">
      <c r="A102" s="87"/>
      <c r="B102" s="88"/>
      <c r="C102" s="89"/>
      <c r="Q102" s="125"/>
      <c r="R102" s="125"/>
    </row>
    <row r="103" spans="1:18" s="62" customFormat="1" ht="34.5" customHeight="1">
      <c r="A103" s="87"/>
      <c r="B103" s="88"/>
      <c r="C103" s="89"/>
      <c r="Q103" s="125"/>
      <c r="R103" s="125"/>
    </row>
    <row r="104" spans="1:18" s="70" customFormat="1" ht="34.5" customHeight="1">
      <c r="A104" s="87"/>
      <c r="B104" s="88"/>
      <c r="C104" s="89"/>
      <c r="D104" s="62"/>
      <c r="J104" s="62"/>
      <c r="Q104" s="128"/>
      <c r="R104" s="128"/>
    </row>
    <row r="105" spans="1:18" s="70" customFormat="1" ht="34.5" customHeight="1">
      <c r="A105" s="87"/>
      <c r="B105" s="88"/>
      <c r="C105" s="89"/>
      <c r="D105" s="62"/>
      <c r="J105" s="62"/>
      <c r="Q105" s="128"/>
      <c r="R105" s="128"/>
    </row>
    <row r="106" spans="1:18" s="70" customFormat="1" ht="34.5" customHeight="1">
      <c r="A106" s="87"/>
      <c r="B106" s="88"/>
      <c r="C106" s="89"/>
      <c r="D106" s="62"/>
      <c r="J106" s="62"/>
      <c r="Q106" s="128"/>
      <c r="R106" s="128"/>
    </row>
    <row r="107" spans="1:18" s="70" customFormat="1" ht="34.5" customHeight="1">
      <c r="A107" s="87"/>
      <c r="B107" s="88"/>
      <c r="C107" s="89"/>
      <c r="D107" s="62"/>
      <c r="J107" s="62"/>
      <c r="Q107" s="128"/>
      <c r="R107" s="128"/>
    </row>
    <row r="108" spans="1:18" s="70" customFormat="1" ht="34.5" customHeight="1">
      <c r="A108" s="87"/>
      <c r="B108" s="88"/>
      <c r="C108" s="89"/>
      <c r="D108" s="62"/>
      <c r="J108" s="62"/>
      <c r="Q108" s="128"/>
      <c r="R108" s="128"/>
    </row>
    <row r="109" spans="1:18" s="70" customFormat="1" ht="34.5" customHeight="1">
      <c r="A109" s="87"/>
      <c r="B109" s="88"/>
      <c r="C109" s="89"/>
      <c r="D109" s="62"/>
      <c r="J109" s="62"/>
      <c r="Q109" s="128"/>
      <c r="R109" s="128"/>
    </row>
    <row r="110" spans="1:18" s="70" customFormat="1" ht="34.5" customHeight="1">
      <c r="A110" s="87"/>
      <c r="B110" s="88"/>
      <c r="C110" s="89"/>
      <c r="D110" s="62"/>
      <c r="J110" s="62"/>
      <c r="Q110" s="128"/>
      <c r="R110" s="128"/>
    </row>
    <row r="111" spans="1:18" s="70" customFormat="1" ht="34.5" customHeight="1">
      <c r="A111" s="87"/>
      <c r="B111" s="88"/>
      <c r="C111" s="89"/>
      <c r="D111" s="62"/>
      <c r="J111" s="62"/>
      <c r="Q111" s="128"/>
      <c r="R111" s="128"/>
    </row>
    <row r="112" spans="1:18" s="70" customFormat="1" ht="34.5" customHeight="1">
      <c r="A112" s="87"/>
      <c r="B112" s="88"/>
      <c r="C112" s="89"/>
      <c r="D112" s="62"/>
      <c r="J112" s="62"/>
      <c r="Q112" s="128"/>
      <c r="R112" s="128"/>
    </row>
    <row r="113" spans="1:18" s="70" customFormat="1" ht="34.5" customHeight="1">
      <c r="A113" s="81"/>
      <c r="B113" s="82"/>
      <c r="C113" s="82"/>
      <c r="D113" s="62"/>
      <c r="J113" s="62"/>
      <c r="Q113" s="128"/>
      <c r="R113" s="128"/>
    </row>
    <row r="114" spans="1:18" s="62" customFormat="1" ht="34.5" customHeight="1">
      <c r="A114" s="91"/>
      <c r="B114" s="98"/>
      <c r="C114" s="99"/>
      <c r="Q114" s="125"/>
      <c r="R114" s="125"/>
    </row>
    <row r="115" spans="1:18" s="62" customFormat="1" ht="34.5" customHeight="1">
      <c r="A115" s="91"/>
      <c r="B115" s="98"/>
      <c r="C115" s="99"/>
      <c r="Q115" s="125"/>
      <c r="R115" s="125"/>
    </row>
    <row r="116" spans="1:18" s="62" customFormat="1" ht="34.5" customHeight="1">
      <c r="A116" s="91"/>
      <c r="B116" s="98"/>
      <c r="C116" s="99"/>
      <c r="Q116" s="125"/>
      <c r="R116" s="125"/>
    </row>
    <row r="117" spans="1:18" s="62" customFormat="1" ht="34.5" customHeight="1">
      <c r="A117" s="91"/>
      <c r="B117" s="98"/>
      <c r="C117" s="99"/>
      <c r="Q117" s="125"/>
      <c r="R117" s="125"/>
    </row>
    <row r="118" spans="1:18" s="62" customFormat="1" ht="34.5" customHeight="1">
      <c r="A118" s="91"/>
      <c r="B118" s="98"/>
      <c r="C118" s="99"/>
      <c r="Q118" s="125"/>
      <c r="R118" s="125"/>
    </row>
    <row r="119" spans="1:18" s="62" customFormat="1" ht="34.5" customHeight="1">
      <c r="A119" s="91"/>
      <c r="B119" s="98"/>
      <c r="C119" s="99"/>
      <c r="Q119" s="125"/>
      <c r="R119" s="125"/>
    </row>
    <row r="120" spans="1:18" s="62" customFormat="1" ht="34.5" customHeight="1">
      <c r="A120" s="91"/>
      <c r="B120" s="98"/>
      <c r="C120" s="99"/>
      <c r="Q120" s="125"/>
      <c r="R120" s="125"/>
    </row>
    <row r="121" spans="1:18" s="62" customFormat="1" ht="34.5" customHeight="1">
      <c r="A121" s="91"/>
      <c r="B121" s="98"/>
      <c r="C121" s="99"/>
      <c r="Q121" s="125"/>
      <c r="R121" s="125"/>
    </row>
    <row r="122" spans="1:18" s="62" customFormat="1" ht="34.5" customHeight="1">
      <c r="A122" s="91"/>
      <c r="B122" s="98"/>
      <c r="C122" s="99"/>
      <c r="Q122" s="125"/>
      <c r="R122" s="125"/>
    </row>
    <row r="123" spans="1:18" s="62" customFormat="1" ht="34.5" customHeight="1">
      <c r="A123" s="91"/>
      <c r="B123" s="98"/>
      <c r="C123" s="99"/>
      <c r="Q123" s="125"/>
      <c r="R123" s="125"/>
    </row>
    <row r="124" spans="1:18" s="62" customFormat="1" ht="34.5" customHeight="1">
      <c r="A124" s="91"/>
      <c r="B124" s="98"/>
      <c r="C124" s="99"/>
      <c r="Q124" s="125"/>
      <c r="R124" s="125"/>
    </row>
    <row r="125" spans="1:18" s="62" customFormat="1" ht="34.5" customHeight="1">
      <c r="A125" s="91"/>
      <c r="B125" s="98"/>
      <c r="C125" s="99"/>
      <c r="Q125" s="125"/>
      <c r="R125" s="125"/>
    </row>
    <row r="126" spans="1:18" s="62" customFormat="1" ht="34.5" customHeight="1">
      <c r="A126" s="91"/>
      <c r="B126" s="98"/>
      <c r="C126" s="99"/>
      <c r="Q126" s="125"/>
      <c r="R126" s="125"/>
    </row>
    <row r="127" spans="1:18" s="62" customFormat="1" ht="34.5" customHeight="1">
      <c r="A127" s="91"/>
      <c r="B127" s="98"/>
      <c r="C127" s="99"/>
      <c r="Q127" s="125"/>
      <c r="R127" s="125"/>
    </row>
    <row r="128" spans="1:18" s="62" customFormat="1" ht="34.5" customHeight="1">
      <c r="A128" s="91"/>
      <c r="B128" s="98"/>
      <c r="C128" s="99"/>
      <c r="Q128" s="125"/>
      <c r="R128" s="125"/>
    </row>
    <row r="129" spans="1:18" s="70" customFormat="1" ht="46.5" customHeight="1">
      <c r="A129" s="81"/>
      <c r="B129" s="82"/>
      <c r="C129" s="82"/>
      <c r="D129" s="62"/>
      <c r="E129" s="62"/>
      <c r="J129" s="62"/>
      <c r="K129" s="62"/>
      <c r="Q129" s="128"/>
      <c r="R129" s="128"/>
    </row>
    <row r="130" spans="1:18" s="62" customFormat="1" ht="34.5" customHeight="1">
      <c r="A130" s="75"/>
      <c r="B130" s="84"/>
      <c r="C130" s="82"/>
      <c r="Q130" s="125"/>
      <c r="R130" s="125"/>
    </row>
    <row r="131" spans="1:18" s="62" customFormat="1" ht="34.5" customHeight="1">
      <c r="A131" s="75"/>
      <c r="B131" s="84"/>
      <c r="C131" s="82"/>
      <c r="Q131" s="125"/>
      <c r="R131" s="125"/>
    </row>
    <row r="132" spans="1:18" s="62" customFormat="1" ht="34.5" customHeight="1">
      <c r="A132" s="75"/>
      <c r="B132" s="84"/>
      <c r="C132" s="82"/>
      <c r="Q132" s="125"/>
      <c r="R132" s="125"/>
    </row>
    <row r="133" spans="1:18" s="62" customFormat="1" ht="34.5" customHeight="1">
      <c r="A133" s="75"/>
      <c r="B133" s="84"/>
      <c r="C133" s="82"/>
      <c r="Q133" s="125"/>
      <c r="R133" s="125"/>
    </row>
    <row r="134" spans="1:18" s="62" customFormat="1" ht="34.5" customHeight="1">
      <c r="A134" s="75"/>
      <c r="B134" s="84"/>
      <c r="C134" s="82"/>
      <c r="Q134" s="125"/>
      <c r="R134" s="125"/>
    </row>
    <row r="135" spans="1:18" s="62" customFormat="1" ht="34.5" customHeight="1">
      <c r="A135" s="75"/>
      <c r="B135" s="84"/>
      <c r="C135" s="82"/>
      <c r="Q135" s="125"/>
      <c r="R135" s="125"/>
    </row>
    <row r="136" spans="1:18" s="62" customFormat="1" ht="34.5" customHeight="1">
      <c r="A136" s="75"/>
      <c r="B136" s="84"/>
      <c r="C136" s="82"/>
      <c r="Q136" s="125"/>
      <c r="R136" s="125"/>
    </row>
    <row r="137" spans="1:18" s="62" customFormat="1" ht="34.5" customHeight="1">
      <c r="A137" s="75"/>
      <c r="B137" s="84"/>
      <c r="C137" s="82"/>
      <c r="Q137" s="125"/>
      <c r="R137" s="125"/>
    </row>
    <row r="138" spans="1:18" s="62" customFormat="1" ht="34.5" customHeight="1">
      <c r="A138" s="75"/>
      <c r="B138" s="84"/>
      <c r="C138" s="82"/>
      <c r="Q138" s="125"/>
      <c r="R138" s="125"/>
    </row>
    <row r="139" spans="1:18" s="62" customFormat="1" ht="34.5" customHeight="1">
      <c r="A139" s="75"/>
      <c r="B139" s="84"/>
      <c r="C139" s="82"/>
      <c r="Q139" s="125"/>
      <c r="R139" s="125"/>
    </row>
    <row r="140" spans="1:18" s="62" customFormat="1" ht="34.5" customHeight="1">
      <c r="A140" s="75"/>
      <c r="B140" s="84"/>
      <c r="C140" s="82"/>
      <c r="Q140" s="125"/>
      <c r="R140" s="125"/>
    </row>
    <row r="141" spans="1:18" s="62" customFormat="1" ht="34.5" customHeight="1">
      <c r="A141" s="75"/>
      <c r="B141" s="84"/>
      <c r="C141" s="82"/>
      <c r="Q141" s="125"/>
      <c r="R141" s="125"/>
    </row>
    <row r="142" spans="1:18" s="70" customFormat="1" ht="34.5" customHeight="1">
      <c r="A142" s="81"/>
      <c r="B142" s="82"/>
      <c r="C142" s="82"/>
      <c r="D142" s="62"/>
      <c r="E142" s="62"/>
      <c r="J142" s="62"/>
      <c r="K142" s="62"/>
      <c r="Q142" s="128"/>
      <c r="R142" s="128"/>
    </row>
    <row r="143" spans="1:18" s="62" customFormat="1" ht="34.5" customHeight="1">
      <c r="A143" s="75"/>
      <c r="B143" s="65"/>
      <c r="C143" s="90"/>
      <c r="D143" s="91"/>
      <c r="J143" s="91"/>
      <c r="Q143" s="125"/>
      <c r="R143" s="125"/>
    </row>
    <row r="144" spans="1:18" s="62" customFormat="1" ht="34.5" customHeight="1">
      <c r="A144" s="75"/>
      <c r="B144" s="84"/>
      <c r="C144" s="82"/>
      <c r="D144" s="91"/>
      <c r="J144" s="91"/>
      <c r="Q144" s="125"/>
      <c r="R144" s="125"/>
    </row>
    <row r="145" spans="1:18" s="62" customFormat="1" ht="34.5" customHeight="1">
      <c r="A145" s="75"/>
      <c r="B145" s="84"/>
      <c r="C145" s="82"/>
      <c r="D145" s="91"/>
      <c r="J145" s="91"/>
      <c r="Q145" s="125"/>
      <c r="R145" s="125"/>
    </row>
    <row r="146" spans="1:18" s="62" customFormat="1" ht="34.5" customHeight="1">
      <c r="A146" s="75"/>
      <c r="B146" s="84"/>
      <c r="C146" s="82"/>
      <c r="D146" s="91"/>
      <c r="J146" s="91"/>
      <c r="Q146" s="125"/>
      <c r="R146" s="125"/>
    </row>
    <row r="147" spans="1:18" s="62" customFormat="1" ht="34.5" customHeight="1">
      <c r="A147" s="75"/>
      <c r="B147" s="84"/>
      <c r="C147" s="82"/>
      <c r="D147" s="91"/>
      <c r="J147" s="91"/>
      <c r="Q147" s="125"/>
      <c r="R147" s="125"/>
    </row>
    <row r="148" spans="1:18" s="62" customFormat="1" ht="34.5" customHeight="1">
      <c r="A148" s="75"/>
      <c r="B148" s="84"/>
      <c r="C148" s="82"/>
      <c r="D148" s="91"/>
      <c r="J148" s="91"/>
      <c r="Q148" s="125"/>
      <c r="R148" s="125"/>
    </row>
    <row r="149" spans="1:18" s="62" customFormat="1" ht="34.5" customHeight="1">
      <c r="A149" s="75"/>
      <c r="B149" s="84"/>
      <c r="C149" s="82"/>
      <c r="D149" s="91"/>
      <c r="J149" s="91"/>
      <c r="Q149" s="125"/>
      <c r="R149" s="125"/>
    </row>
    <row r="150" spans="1:18" s="62" customFormat="1" ht="34.5" customHeight="1">
      <c r="A150" s="75"/>
      <c r="B150" s="84"/>
      <c r="C150" s="82"/>
      <c r="D150" s="91"/>
      <c r="J150" s="91"/>
      <c r="Q150" s="125"/>
      <c r="R150" s="125"/>
    </row>
    <row r="151" spans="1:18" s="62" customFormat="1" ht="34.5" customHeight="1">
      <c r="A151" s="75"/>
      <c r="B151" s="84"/>
      <c r="C151" s="82"/>
      <c r="D151" s="91"/>
      <c r="J151" s="91"/>
      <c r="Q151" s="125"/>
      <c r="R151" s="125"/>
    </row>
    <row r="152" spans="1:18" s="62" customFormat="1" ht="34.5" customHeight="1">
      <c r="A152" s="75"/>
      <c r="B152" s="84"/>
      <c r="C152" s="82"/>
      <c r="D152" s="91"/>
      <c r="J152" s="91"/>
      <c r="Q152" s="125"/>
      <c r="R152" s="125"/>
    </row>
    <row r="153" spans="1:18" s="62" customFormat="1" ht="34.5" customHeight="1">
      <c r="A153" s="75"/>
      <c r="B153" s="84"/>
      <c r="C153" s="82"/>
      <c r="D153" s="91"/>
      <c r="J153" s="91"/>
      <c r="Q153" s="125"/>
      <c r="R153" s="125"/>
    </row>
    <row r="154" spans="1:18" s="62" customFormat="1" ht="34.5" customHeight="1">
      <c r="A154" s="75"/>
      <c r="B154" s="84"/>
      <c r="C154" s="82"/>
      <c r="D154" s="91"/>
      <c r="J154" s="91"/>
      <c r="Q154" s="125"/>
      <c r="R154" s="125"/>
    </row>
    <row r="155" spans="1:18" s="62" customFormat="1" ht="18.75">
      <c r="A155" s="75"/>
      <c r="B155" s="84"/>
      <c r="C155" s="82"/>
      <c r="D155" s="84"/>
      <c r="J155" s="84"/>
      <c r="Q155" s="125"/>
      <c r="R155" s="125"/>
    </row>
    <row r="156" spans="1:18" s="62" customFormat="1" ht="25.5" customHeight="1" hidden="1">
      <c r="A156" s="75"/>
      <c r="B156" s="92"/>
      <c r="C156" s="93"/>
      <c r="D156" s="92"/>
      <c r="J156" s="92"/>
      <c r="Q156" s="125"/>
      <c r="R156" s="125"/>
    </row>
    <row r="157" spans="1:18" s="62" customFormat="1" ht="18.75">
      <c r="A157" s="75"/>
      <c r="B157" s="94"/>
      <c r="C157" s="95"/>
      <c r="D157" s="94"/>
      <c r="J157" s="94"/>
      <c r="Q157" s="125"/>
      <c r="R157" s="125"/>
    </row>
  </sheetData>
  <sheetProtection/>
  <mergeCells count="17">
    <mergeCell ref="B29:O29"/>
    <mergeCell ref="E6:G6"/>
    <mergeCell ref="H6:H7"/>
    <mergeCell ref="I6:I7"/>
    <mergeCell ref="J6:J7"/>
    <mergeCell ref="K6:M6"/>
    <mergeCell ref="N6:N7"/>
    <mergeCell ref="A1:O1"/>
    <mergeCell ref="A2:O2"/>
    <mergeCell ref="A3:O3"/>
    <mergeCell ref="A5:A7"/>
    <mergeCell ref="B5:B7"/>
    <mergeCell ref="C5:H5"/>
    <mergeCell ref="I5:N5"/>
    <mergeCell ref="O5:O7"/>
    <mergeCell ref="C6:C7"/>
    <mergeCell ref="D6:D7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7"/>
  <sheetViews>
    <sheetView zoomScale="70" zoomScaleNormal="70" zoomScalePageLayoutView="0" workbookViewId="0" topLeftCell="A8">
      <selection activeCell="E39" sqref="E39"/>
    </sheetView>
  </sheetViews>
  <sheetFormatPr defaultColWidth="9.140625" defaultRowHeight="15"/>
  <cols>
    <col min="1" max="1" width="8.57421875" style="3" customWidth="1"/>
    <col min="2" max="2" width="24.57421875" style="4" customWidth="1"/>
    <col min="3" max="3" width="21.140625" style="32" customWidth="1"/>
    <col min="4" max="4" width="17.57421875" style="4" customWidth="1"/>
    <col min="5" max="5" width="16.8515625" style="2" customWidth="1"/>
    <col min="6" max="6" width="15.00390625" style="2" bestFit="1" customWidth="1"/>
    <col min="7" max="7" width="15.8515625" style="2" customWidth="1"/>
    <col min="8" max="9" width="14.8515625" style="2" customWidth="1"/>
    <col min="10" max="10" width="19.421875" style="4" customWidth="1"/>
    <col min="11" max="11" width="14.140625" style="2" customWidth="1"/>
    <col min="12" max="12" width="15.00390625" style="2" bestFit="1" customWidth="1"/>
    <col min="13" max="13" width="15.8515625" style="2" customWidth="1"/>
    <col min="14" max="14" width="14.421875" style="2" customWidth="1"/>
    <col min="15" max="15" width="28.28125" style="2" customWidth="1"/>
    <col min="16" max="16384" width="9.140625" style="2" customWidth="1"/>
  </cols>
  <sheetData>
    <row r="1" spans="1:15" ht="38.25" customHeight="1">
      <c r="A1" s="114" t="s">
        <v>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48" customHeight="1">
      <c r="A2" s="114" t="s">
        <v>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33" customHeight="1">
      <c r="A3" s="115" t="s">
        <v>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3:15" ht="29.25" customHeight="1">
      <c r="M4" s="26" t="s">
        <v>9</v>
      </c>
      <c r="N4" s="25"/>
      <c r="O4" s="25"/>
    </row>
    <row r="5" spans="1:15" s="1" customFormat="1" ht="43.5" customHeight="1">
      <c r="A5" s="122" t="s">
        <v>0</v>
      </c>
      <c r="B5" s="121" t="s">
        <v>1</v>
      </c>
      <c r="C5" s="116" t="s">
        <v>10</v>
      </c>
      <c r="D5" s="117"/>
      <c r="E5" s="117"/>
      <c r="F5" s="117"/>
      <c r="G5" s="117"/>
      <c r="H5" s="118"/>
      <c r="I5" s="116" t="s">
        <v>12</v>
      </c>
      <c r="J5" s="117"/>
      <c r="K5" s="117"/>
      <c r="L5" s="117"/>
      <c r="M5" s="117"/>
      <c r="N5" s="118"/>
      <c r="O5" s="121" t="s">
        <v>2</v>
      </c>
    </row>
    <row r="6" spans="1:15" s="11" customFormat="1" ht="34.5" customHeight="1">
      <c r="A6" s="122"/>
      <c r="B6" s="121"/>
      <c r="C6" s="119" t="s">
        <v>11</v>
      </c>
      <c r="D6" s="121" t="s">
        <v>6</v>
      </c>
      <c r="E6" s="121" t="s">
        <v>7</v>
      </c>
      <c r="F6" s="121"/>
      <c r="G6" s="121"/>
      <c r="H6" s="121" t="s">
        <v>8</v>
      </c>
      <c r="I6" s="119" t="s">
        <v>18</v>
      </c>
      <c r="J6" s="121" t="s">
        <v>6</v>
      </c>
      <c r="K6" s="121" t="s">
        <v>7</v>
      </c>
      <c r="L6" s="121"/>
      <c r="M6" s="121"/>
      <c r="N6" s="121" t="s">
        <v>8</v>
      </c>
      <c r="O6" s="121"/>
    </row>
    <row r="7" spans="1:15" s="22" customFormat="1" ht="51.75" customHeight="1">
      <c r="A7" s="122"/>
      <c r="B7" s="121"/>
      <c r="C7" s="120"/>
      <c r="D7" s="121"/>
      <c r="E7" s="27">
        <v>44530</v>
      </c>
      <c r="F7" s="100" t="s">
        <v>74</v>
      </c>
      <c r="G7" s="28" t="s">
        <v>17</v>
      </c>
      <c r="H7" s="121"/>
      <c r="I7" s="120"/>
      <c r="J7" s="121"/>
      <c r="K7" s="27">
        <v>44530</v>
      </c>
      <c r="L7" s="100" t="s">
        <v>74</v>
      </c>
      <c r="M7" s="28" t="s">
        <v>17</v>
      </c>
      <c r="N7" s="121"/>
      <c r="O7" s="121"/>
    </row>
    <row r="8" spans="1:15" s="31" customFormat="1" ht="22.5" customHeight="1">
      <c r="A8" s="30">
        <v>1</v>
      </c>
      <c r="B8" s="30">
        <v>2</v>
      </c>
      <c r="C8" s="30">
        <v>3</v>
      </c>
      <c r="D8" s="30" t="s">
        <v>15</v>
      </c>
      <c r="E8" s="30">
        <v>5</v>
      </c>
      <c r="F8" s="30">
        <v>6</v>
      </c>
      <c r="G8" s="30">
        <v>7</v>
      </c>
      <c r="H8" s="30" t="s">
        <v>13</v>
      </c>
      <c r="I8" s="30">
        <v>9</v>
      </c>
      <c r="J8" s="30" t="s">
        <v>16</v>
      </c>
      <c r="K8" s="30">
        <v>11</v>
      </c>
      <c r="L8" s="30">
        <v>12</v>
      </c>
      <c r="M8" s="30">
        <v>13</v>
      </c>
      <c r="N8" s="30" t="s">
        <v>14</v>
      </c>
      <c r="O8" s="30">
        <v>15</v>
      </c>
    </row>
    <row r="9" spans="1:15" s="13" customFormat="1" ht="34.5" customHeight="1">
      <c r="A9" s="7" t="s">
        <v>25</v>
      </c>
      <c r="B9" s="29" t="s">
        <v>19</v>
      </c>
      <c r="C9" s="45">
        <f>SUM(C10:C28)</f>
        <v>6737.449999999999</v>
      </c>
      <c r="D9" s="45">
        <f>SUM(D10:D28)</f>
        <v>4440.5</v>
      </c>
      <c r="E9" s="45">
        <f>SUM(E10:E28)</f>
        <v>0</v>
      </c>
      <c r="F9" s="45">
        <f>SUM(F10:F28)</f>
        <v>4440.5</v>
      </c>
      <c r="G9" s="45">
        <f>SUM(G10:G28)</f>
        <v>0</v>
      </c>
      <c r="H9" s="46">
        <f>D9/C9%</f>
        <v>65.90772473265109</v>
      </c>
      <c r="I9" s="45">
        <f>SUM(I10:I28)</f>
        <v>3640.68</v>
      </c>
      <c r="J9" s="45">
        <f>SUM(J10:J28)</f>
        <v>3069.97</v>
      </c>
      <c r="K9" s="45">
        <f>SUM(K10:K28)</f>
        <v>3069.97</v>
      </c>
      <c r="L9" s="45">
        <f>SUM(L10:L28)</f>
        <v>0</v>
      </c>
      <c r="M9" s="45">
        <f>SUM(M10:M28)</f>
        <v>0</v>
      </c>
      <c r="N9" s="46">
        <f>J9/I9%</f>
        <v>84.32408231429294</v>
      </c>
      <c r="O9" s="39"/>
    </row>
    <row r="10" spans="1:15" s="11" customFormat="1" ht="34.5" customHeight="1">
      <c r="A10" s="5">
        <v>1</v>
      </c>
      <c r="B10" s="41" t="s">
        <v>20</v>
      </c>
      <c r="C10" s="47">
        <f>#REF!+#REF!</f>
        <v>308.38000000000017</v>
      </c>
      <c r="D10" s="47">
        <f>E10+F10+G10</f>
        <v>496.61</v>
      </c>
      <c r="E10" s="48"/>
      <c r="F10" s="48">
        <v>496.61</v>
      </c>
      <c r="G10" s="48"/>
      <c r="H10" s="48">
        <f aca="true" t="shared" si="0" ref="H10:H28">D10/C10*100</f>
        <v>161.03832933393855</v>
      </c>
      <c r="I10" s="47">
        <f>#REF!</f>
        <v>3640.68</v>
      </c>
      <c r="J10" s="47">
        <f>K10+L10+M10</f>
        <v>3069.97</v>
      </c>
      <c r="K10" s="48">
        <v>3069.97</v>
      </c>
      <c r="L10" s="48"/>
      <c r="M10" s="48"/>
      <c r="N10" s="48">
        <f>J10/I10*100</f>
        <v>84.32408231429294</v>
      </c>
      <c r="O10" s="6" t="s">
        <v>27</v>
      </c>
    </row>
    <row r="11" spans="1:15" s="13" customFormat="1" ht="34.5" customHeight="1">
      <c r="A11" s="5">
        <v>2</v>
      </c>
      <c r="B11" s="41" t="s">
        <v>21</v>
      </c>
      <c r="C11" s="47">
        <f>#REF!+#REF!</f>
        <v>435.34000000000003</v>
      </c>
      <c r="D11" s="47">
        <f aca="true" t="shared" si="1" ref="D11:D28">E11+F11+G11</f>
        <v>331.26</v>
      </c>
      <c r="E11" s="47"/>
      <c r="F11" s="48">
        <v>331.26</v>
      </c>
      <c r="G11" s="47"/>
      <c r="H11" s="48">
        <f t="shared" si="0"/>
        <v>76.09224973583865</v>
      </c>
      <c r="I11" s="47"/>
      <c r="J11" s="47"/>
      <c r="K11" s="47"/>
      <c r="L11" s="47"/>
      <c r="M11" s="47"/>
      <c r="N11" s="47"/>
      <c r="O11" s="6" t="s">
        <v>27</v>
      </c>
    </row>
    <row r="12" spans="1:15" s="13" customFormat="1" ht="34.5" customHeight="1">
      <c r="A12" s="5">
        <v>3</v>
      </c>
      <c r="B12" s="41" t="s">
        <v>22</v>
      </c>
      <c r="C12" s="47">
        <f>#REF!+#REF!</f>
        <v>234.19</v>
      </c>
      <c r="D12" s="47">
        <f t="shared" si="1"/>
        <v>261.58</v>
      </c>
      <c r="E12" s="47"/>
      <c r="F12" s="48">
        <v>261.58</v>
      </c>
      <c r="G12" s="47"/>
      <c r="H12" s="48">
        <f t="shared" si="0"/>
        <v>111.69563175199625</v>
      </c>
      <c r="I12" s="47"/>
      <c r="J12" s="47"/>
      <c r="K12" s="47"/>
      <c r="L12" s="47"/>
      <c r="M12" s="47"/>
      <c r="N12" s="47"/>
      <c r="O12" s="6" t="s">
        <v>27</v>
      </c>
    </row>
    <row r="13" spans="1:15" s="11" customFormat="1" ht="34.5" customHeight="1">
      <c r="A13" s="5">
        <v>4</v>
      </c>
      <c r="B13" s="41" t="s">
        <v>23</v>
      </c>
      <c r="C13" s="47">
        <f>#REF!+#REF!</f>
        <v>325.0300000000001</v>
      </c>
      <c r="D13" s="47">
        <f t="shared" si="1"/>
        <v>208.02</v>
      </c>
      <c r="E13" s="48"/>
      <c r="F13" s="48">
        <v>208.02</v>
      </c>
      <c r="G13" s="48"/>
      <c r="H13" s="48">
        <f t="shared" si="0"/>
        <v>64.00024613112635</v>
      </c>
      <c r="I13" s="47"/>
      <c r="J13" s="47"/>
      <c r="K13" s="48"/>
      <c r="L13" s="48"/>
      <c r="M13" s="48"/>
      <c r="N13" s="48"/>
      <c r="O13" s="6" t="s">
        <v>27</v>
      </c>
    </row>
    <row r="14" spans="1:15" s="11" customFormat="1" ht="34.5" customHeight="1">
      <c r="A14" s="5">
        <v>5</v>
      </c>
      <c r="B14" s="41" t="s">
        <v>24</v>
      </c>
      <c r="C14" s="47">
        <f>#REF!+#REF!</f>
        <v>561.5200000000001</v>
      </c>
      <c r="D14" s="47">
        <f t="shared" si="1"/>
        <v>1100</v>
      </c>
      <c r="E14" s="48"/>
      <c r="F14" s="48">
        <v>1100</v>
      </c>
      <c r="G14" s="48"/>
      <c r="H14" s="48">
        <f t="shared" si="0"/>
        <v>195.89685140333378</v>
      </c>
      <c r="I14" s="47"/>
      <c r="J14" s="47"/>
      <c r="K14" s="48"/>
      <c r="L14" s="48"/>
      <c r="M14" s="48"/>
      <c r="N14" s="48"/>
      <c r="O14" s="6" t="s">
        <v>27</v>
      </c>
    </row>
    <row r="15" spans="1:15" s="13" customFormat="1" ht="34.5" customHeight="1">
      <c r="A15" s="5">
        <v>6</v>
      </c>
      <c r="B15" s="41" t="s">
        <v>26</v>
      </c>
      <c r="C15" s="47">
        <v>346.56</v>
      </c>
      <c r="D15" s="47">
        <f t="shared" si="1"/>
        <v>37.12</v>
      </c>
      <c r="E15" s="47"/>
      <c r="F15" s="102">
        <v>37.12</v>
      </c>
      <c r="G15" s="47"/>
      <c r="H15" s="48">
        <f t="shared" si="0"/>
        <v>10.710987996306555</v>
      </c>
      <c r="I15" s="47"/>
      <c r="J15" s="47"/>
      <c r="K15" s="47"/>
      <c r="L15" s="47"/>
      <c r="M15" s="47"/>
      <c r="N15" s="47"/>
      <c r="O15" s="6" t="s">
        <v>27</v>
      </c>
    </row>
    <row r="16" spans="1:15" s="13" customFormat="1" ht="34.5" customHeight="1">
      <c r="A16" s="5">
        <v>7</v>
      </c>
      <c r="B16" s="41" t="s">
        <v>32</v>
      </c>
      <c r="C16" s="49">
        <v>817.43</v>
      </c>
      <c r="D16" s="47">
        <f t="shared" si="1"/>
        <v>254.1</v>
      </c>
      <c r="E16" s="47"/>
      <c r="F16" s="48">
        <v>254.1</v>
      </c>
      <c r="G16" s="47"/>
      <c r="H16" s="48">
        <f t="shared" si="0"/>
        <v>31.085230539618074</v>
      </c>
      <c r="I16" s="47"/>
      <c r="J16" s="48"/>
      <c r="K16" s="47"/>
      <c r="L16" s="47"/>
      <c r="M16" s="47"/>
      <c r="N16" s="47"/>
      <c r="O16" s="6" t="s">
        <v>27</v>
      </c>
    </row>
    <row r="17" spans="1:15" s="13" customFormat="1" ht="34.5" customHeight="1">
      <c r="A17" s="5">
        <v>8</v>
      </c>
      <c r="B17" s="41" t="s">
        <v>28</v>
      </c>
      <c r="C17" s="49">
        <v>414.0599999999995</v>
      </c>
      <c r="D17" s="47">
        <f t="shared" si="1"/>
        <v>199.84</v>
      </c>
      <c r="E17" s="47"/>
      <c r="F17" s="48">
        <v>199.84</v>
      </c>
      <c r="G17" s="47"/>
      <c r="H17" s="48">
        <f t="shared" si="0"/>
        <v>48.263536685504576</v>
      </c>
      <c r="I17" s="47"/>
      <c r="J17" s="48"/>
      <c r="K17" s="47"/>
      <c r="L17" s="47"/>
      <c r="M17" s="47"/>
      <c r="N17" s="47"/>
      <c r="O17" s="6" t="s">
        <v>27</v>
      </c>
    </row>
    <row r="18" spans="1:15" s="13" customFormat="1" ht="34.5" customHeight="1">
      <c r="A18" s="5">
        <v>9</v>
      </c>
      <c r="B18" s="41" t="s">
        <v>29</v>
      </c>
      <c r="C18" s="49">
        <v>155.91</v>
      </c>
      <c r="D18" s="47">
        <f t="shared" si="1"/>
        <v>193.77</v>
      </c>
      <c r="E18" s="47"/>
      <c r="F18" s="48">
        <v>193.77</v>
      </c>
      <c r="G18" s="47"/>
      <c r="H18" s="48">
        <f t="shared" si="0"/>
        <v>124.28324033096018</v>
      </c>
      <c r="I18" s="47"/>
      <c r="J18" s="48"/>
      <c r="K18" s="47"/>
      <c r="L18" s="47"/>
      <c r="M18" s="47"/>
      <c r="N18" s="47"/>
      <c r="O18" s="6" t="s">
        <v>27</v>
      </c>
    </row>
    <row r="19" spans="1:15" s="13" customFormat="1" ht="34.5" customHeight="1">
      <c r="A19" s="5">
        <v>10</v>
      </c>
      <c r="B19" s="41" t="s">
        <v>30</v>
      </c>
      <c r="C19" s="49">
        <v>533.03</v>
      </c>
      <c r="D19" s="47">
        <f t="shared" si="1"/>
        <v>138.82</v>
      </c>
      <c r="E19" s="47"/>
      <c r="F19" s="48">
        <v>138.82</v>
      </c>
      <c r="G19" s="47"/>
      <c r="H19" s="48">
        <f t="shared" si="0"/>
        <v>26.0435622760445</v>
      </c>
      <c r="I19" s="47"/>
      <c r="J19" s="48"/>
      <c r="K19" s="47"/>
      <c r="L19" s="47"/>
      <c r="M19" s="47"/>
      <c r="N19" s="47"/>
      <c r="O19" s="6" t="s">
        <v>27</v>
      </c>
    </row>
    <row r="20" spans="1:15" s="11" customFormat="1" ht="34.5" customHeight="1">
      <c r="A20" s="5">
        <v>11</v>
      </c>
      <c r="B20" s="41" t="s">
        <v>31</v>
      </c>
      <c r="C20" s="50">
        <v>579.17</v>
      </c>
      <c r="D20" s="47">
        <f t="shared" si="1"/>
        <v>293.08</v>
      </c>
      <c r="E20" s="51"/>
      <c r="F20" s="51">
        <v>293.08</v>
      </c>
      <c r="G20" s="51"/>
      <c r="H20" s="48">
        <f t="shared" si="0"/>
        <v>50.60344976431791</v>
      </c>
      <c r="I20" s="51"/>
      <c r="J20" s="51"/>
      <c r="K20" s="51"/>
      <c r="L20" s="51"/>
      <c r="M20" s="51"/>
      <c r="N20" s="51"/>
      <c r="O20" s="6" t="s">
        <v>27</v>
      </c>
    </row>
    <row r="21" spans="1:15" s="11" customFormat="1" ht="34.5" customHeight="1">
      <c r="A21" s="5">
        <v>12</v>
      </c>
      <c r="B21" s="41" t="s">
        <v>33</v>
      </c>
      <c r="C21" s="50">
        <v>514.25</v>
      </c>
      <c r="D21" s="47">
        <f t="shared" si="1"/>
        <v>493.58</v>
      </c>
      <c r="E21" s="51"/>
      <c r="F21" s="51">
        <v>493.58</v>
      </c>
      <c r="G21" s="51"/>
      <c r="H21" s="48">
        <f t="shared" si="0"/>
        <v>95.98055420515314</v>
      </c>
      <c r="I21" s="51"/>
      <c r="J21" s="52"/>
      <c r="K21" s="51"/>
      <c r="L21" s="51"/>
      <c r="M21" s="51"/>
      <c r="N21" s="51"/>
      <c r="O21" s="6" t="s">
        <v>27</v>
      </c>
    </row>
    <row r="22" spans="1:15" s="11" customFormat="1" ht="34.5" customHeight="1">
      <c r="A22" s="5">
        <v>13</v>
      </c>
      <c r="B22" s="41" t="s">
        <v>34</v>
      </c>
      <c r="C22" s="50">
        <v>137.41</v>
      </c>
      <c r="D22" s="47">
        <f>E22+F22+G22</f>
        <v>140.01</v>
      </c>
      <c r="E22" s="51"/>
      <c r="F22" s="51">
        <v>140.01</v>
      </c>
      <c r="G22" s="51"/>
      <c r="H22" s="48">
        <f t="shared" si="0"/>
        <v>101.89214758751181</v>
      </c>
      <c r="I22" s="51"/>
      <c r="J22" s="53"/>
      <c r="K22" s="51"/>
      <c r="L22" s="51"/>
      <c r="M22" s="51"/>
      <c r="N22" s="51"/>
      <c r="O22" s="6" t="s">
        <v>27</v>
      </c>
    </row>
    <row r="23" spans="1:15" s="11" customFormat="1" ht="34.5" customHeight="1">
      <c r="A23" s="5">
        <v>14</v>
      </c>
      <c r="B23" s="41" t="s">
        <v>35</v>
      </c>
      <c r="C23" s="50">
        <v>198.76</v>
      </c>
      <c r="D23" s="47">
        <f t="shared" si="1"/>
        <v>220</v>
      </c>
      <c r="E23" s="51"/>
      <c r="F23" s="51">
        <v>220</v>
      </c>
      <c r="G23" s="51"/>
      <c r="H23" s="48">
        <f t="shared" si="0"/>
        <v>110.68625477963374</v>
      </c>
      <c r="I23" s="51"/>
      <c r="J23" s="53"/>
      <c r="K23" s="51"/>
      <c r="L23" s="51"/>
      <c r="M23" s="51"/>
      <c r="N23" s="51"/>
      <c r="O23" s="6" t="s">
        <v>27</v>
      </c>
    </row>
    <row r="24" spans="1:15" s="11" customFormat="1" ht="34.5" customHeight="1">
      <c r="A24" s="5">
        <v>15</v>
      </c>
      <c r="B24" s="8" t="s">
        <v>36</v>
      </c>
      <c r="C24" s="50">
        <v>386.15</v>
      </c>
      <c r="D24" s="47">
        <f t="shared" si="1"/>
        <v>0</v>
      </c>
      <c r="E24" s="51"/>
      <c r="F24" s="51"/>
      <c r="G24" s="51"/>
      <c r="H24" s="48">
        <f t="shared" si="0"/>
        <v>0</v>
      </c>
      <c r="I24" s="51"/>
      <c r="J24" s="53"/>
      <c r="K24" s="51"/>
      <c r="L24" s="51"/>
      <c r="M24" s="51"/>
      <c r="N24" s="51"/>
      <c r="O24" s="6" t="s">
        <v>57</v>
      </c>
    </row>
    <row r="25" spans="1:15" s="11" customFormat="1" ht="34.5" customHeight="1">
      <c r="A25" s="5">
        <v>16</v>
      </c>
      <c r="B25" s="8" t="s">
        <v>37</v>
      </c>
      <c r="C25" s="50">
        <v>206.84</v>
      </c>
      <c r="D25" s="47">
        <f t="shared" si="1"/>
        <v>0</v>
      </c>
      <c r="E25" s="51"/>
      <c r="F25" s="51"/>
      <c r="G25" s="51"/>
      <c r="H25" s="48">
        <f t="shared" si="0"/>
        <v>0</v>
      </c>
      <c r="I25" s="51"/>
      <c r="J25" s="53"/>
      <c r="K25" s="51"/>
      <c r="L25" s="51"/>
      <c r="M25" s="51"/>
      <c r="N25" s="51"/>
      <c r="O25" s="6" t="s">
        <v>57</v>
      </c>
    </row>
    <row r="26" spans="1:15" s="11" customFormat="1" ht="34.5" customHeight="1">
      <c r="A26" s="5">
        <v>17</v>
      </c>
      <c r="B26" s="8" t="s">
        <v>38</v>
      </c>
      <c r="C26" s="50">
        <v>255.41</v>
      </c>
      <c r="D26" s="47">
        <f t="shared" si="1"/>
        <v>0</v>
      </c>
      <c r="E26" s="51"/>
      <c r="F26" s="51"/>
      <c r="G26" s="51"/>
      <c r="H26" s="48">
        <f t="shared" si="0"/>
        <v>0</v>
      </c>
      <c r="I26" s="51"/>
      <c r="J26" s="53"/>
      <c r="K26" s="51"/>
      <c r="L26" s="51"/>
      <c r="M26" s="51"/>
      <c r="N26" s="51"/>
      <c r="O26" s="6" t="s">
        <v>58</v>
      </c>
    </row>
    <row r="27" spans="1:15" s="11" customFormat="1" ht="34.5" customHeight="1">
      <c r="A27" s="5">
        <v>18</v>
      </c>
      <c r="B27" s="8" t="s">
        <v>39</v>
      </c>
      <c r="C27" s="50">
        <v>232.36</v>
      </c>
      <c r="D27" s="47">
        <f t="shared" si="1"/>
        <v>50.66</v>
      </c>
      <c r="E27" s="51"/>
      <c r="F27" s="51">
        <v>50.66</v>
      </c>
      <c r="G27" s="51"/>
      <c r="H27" s="48">
        <f t="shared" si="0"/>
        <v>21.802375624031672</v>
      </c>
      <c r="I27" s="51"/>
      <c r="J27" s="53"/>
      <c r="K27" s="51"/>
      <c r="L27" s="51"/>
      <c r="M27" s="51"/>
      <c r="N27" s="51"/>
      <c r="O27" s="6" t="s">
        <v>27</v>
      </c>
    </row>
    <row r="28" spans="1:15" s="11" customFormat="1" ht="34.5" customHeight="1">
      <c r="A28" s="5">
        <v>19</v>
      </c>
      <c r="B28" s="8" t="s">
        <v>40</v>
      </c>
      <c r="C28" s="50">
        <v>95.65</v>
      </c>
      <c r="D28" s="47">
        <f t="shared" si="1"/>
        <v>22.05</v>
      </c>
      <c r="E28" s="51"/>
      <c r="F28" s="51">
        <v>22.05</v>
      </c>
      <c r="G28" s="51"/>
      <c r="H28" s="48">
        <f t="shared" si="0"/>
        <v>23.052796654469418</v>
      </c>
      <c r="I28" s="51"/>
      <c r="J28" s="51"/>
      <c r="K28" s="51"/>
      <c r="L28" s="51"/>
      <c r="M28" s="51"/>
      <c r="N28" s="51"/>
      <c r="O28" s="6" t="s">
        <v>56</v>
      </c>
    </row>
    <row r="29" spans="1:15" s="11" customFormat="1" ht="34.5" customHeight="1">
      <c r="A29" s="12"/>
      <c r="B29" s="113" t="s">
        <v>41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0" s="11" customFormat="1" ht="82.5" customHeight="1">
      <c r="A30" s="5"/>
      <c r="B30" s="42" t="s">
        <v>50</v>
      </c>
      <c r="C30" s="42" t="s">
        <v>68</v>
      </c>
      <c r="D30" s="42" t="s">
        <v>51</v>
      </c>
      <c r="E30" s="42" t="s">
        <v>68</v>
      </c>
      <c r="F30" s="43" t="s">
        <v>67</v>
      </c>
      <c r="G30" s="42" t="s">
        <v>68</v>
      </c>
      <c r="H30" s="43" t="s">
        <v>62</v>
      </c>
      <c r="I30" s="6" t="s">
        <v>69</v>
      </c>
      <c r="J30" s="43" t="s">
        <v>66</v>
      </c>
    </row>
    <row r="31" spans="1:10" s="11" customFormat="1" ht="34.5" customHeight="1">
      <c r="A31" s="7">
        <v>1</v>
      </c>
      <c r="B31" s="29" t="s">
        <v>42</v>
      </c>
      <c r="C31" s="51">
        <f>D13</f>
        <v>208.02</v>
      </c>
      <c r="D31" s="29" t="s">
        <v>52</v>
      </c>
      <c r="E31" s="51">
        <f>D20</f>
        <v>293.08</v>
      </c>
      <c r="F31" s="6" t="s">
        <v>40</v>
      </c>
      <c r="G31" s="51">
        <f>D28</f>
        <v>22.05</v>
      </c>
      <c r="H31" s="6" t="s">
        <v>63</v>
      </c>
      <c r="I31" s="51">
        <f>C24</f>
        <v>386.15</v>
      </c>
      <c r="J31" s="6" t="s">
        <v>65</v>
      </c>
    </row>
    <row r="32" spans="1:10" s="11" customFormat="1" ht="34.5" customHeight="1">
      <c r="A32" s="7">
        <v>2</v>
      </c>
      <c r="B32" s="29" t="s">
        <v>43</v>
      </c>
      <c r="C32" s="51">
        <f>D17</f>
        <v>199.84</v>
      </c>
      <c r="D32" s="29" t="s">
        <v>53</v>
      </c>
      <c r="E32" s="51">
        <f>D18</f>
        <v>193.77</v>
      </c>
      <c r="F32" s="6"/>
      <c r="G32" s="51"/>
      <c r="H32" s="6" t="s">
        <v>64</v>
      </c>
      <c r="I32" s="51">
        <f>C25</f>
        <v>206.84</v>
      </c>
      <c r="J32" s="6"/>
    </row>
    <row r="33" spans="1:10" s="11" customFormat="1" ht="34.5" customHeight="1">
      <c r="A33" s="7">
        <v>3</v>
      </c>
      <c r="B33" s="29" t="s">
        <v>44</v>
      </c>
      <c r="C33" s="51">
        <f>D11</f>
        <v>331.26</v>
      </c>
      <c r="D33" s="29" t="s">
        <v>54</v>
      </c>
      <c r="E33" s="51">
        <f>D10+J10</f>
        <v>3566.58</v>
      </c>
      <c r="F33" s="6"/>
      <c r="G33" s="51"/>
      <c r="H33" s="6" t="s">
        <v>65</v>
      </c>
      <c r="I33" s="51">
        <f>C26</f>
        <v>255.41</v>
      </c>
      <c r="J33" s="6"/>
    </row>
    <row r="34" spans="1:10" s="11" customFormat="1" ht="34.5" customHeight="1">
      <c r="A34" s="7">
        <v>4</v>
      </c>
      <c r="B34" s="29" t="s">
        <v>45</v>
      </c>
      <c r="C34" s="51">
        <f>D15</f>
        <v>37.12</v>
      </c>
      <c r="D34" s="29" t="s">
        <v>55</v>
      </c>
      <c r="E34" s="51">
        <f>D16</f>
        <v>254.1</v>
      </c>
      <c r="F34" s="6"/>
      <c r="G34" s="51"/>
      <c r="H34" s="6" t="s">
        <v>40</v>
      </c>
      <c r="I34" s="51">
        <f>C28-D28</f>
        <v>73.60000000000001</v>
      </c>
      <c r="J34" s="6"/>
    </row>
    <row r="35" spans="1:10" s="11" customFormat="1" ht="34.5" customHeight="1">
      <c r="A35" s="7">
        <v>5</v>
      </c>
      <c r="B35" s="29" t="s">
        <v>46</v>
      </c>
      <c r="C35" s="51">
        <f>D12</f>
        <v>261.58</v>
      </c>
      <c r="D35" s="29" t="s">
        <v>59</v>
      </c>
      <c r="E35" s="51">
        <f>D27</f>
        <v>50.66</v>
      </c>
      <c r="F35" s="6"/>
      <c r="G35" s="51"/>
      <c r="H35" s="6"/>
      <c r="I35" s="51"/>
      <c r="J35" s="6"/>
    </row>
    <row r="36" spans="1:10" s="11" customFormat="1" ht="34.5" customHeight="1">
      <c r="A36" s="7">
        <v>6</v>
      </c>
      <c r="B36" s="29" t="s">
        <v>47</v>
      </c>
      <c r="C36" s="51">
        <f>D21</f>
        <v>493.58</v>
      </c>
      <c r="D36" s="29" t="s">
        <v>60</v>
      </c>
      <c r="E36" s="51">
        <f>D23</f>
        <v>220</v>
      </c>
      <c r="F36" s="6"/>
      <c r="G36" s="51"/>
      <c r="H36" s="6"/>
      <c r="I36" s="51"/>
      <c r="J36" s="6"/>
    </row>
    <row r="37" spans="1:10" s="11" customFormat="1" ht="34.5" customHeight="1">
      <c r="A37" s="7">
        <v>7</v>
      </c>
      <c r="B37" s="29" t="s">
        <v>48</v>
      </c>
      <c r="C37" s="51">
        <f>D22</f>
        <v>140.01</v>
      </c>
      <c r="D37" s="29" t="s">
        <v>61</v>
      </c>
      <c r="E37" s="51">
        <f>D19</f>
        <v>138.82</v>
      </c>
      <c r="F37" s="6"/>
      <c r="G37" s="51"/>
      <c r="H37" s="6"/>
      <c r="I37" s="51"/>
      <c r="J37" s="6"/>
    </row>
    <row r="38" spans="1:10" s="11" customFormat="1" ht="34.5" customHeight="1">
      <c r="A38" s="7">
        <v>8</v>
      </c>
      <c r="B38" s="29" t="s">
        <v>49</v>
      </c>
      <c r="C38" s="51">
        <f>D14</f>
        <v>1100</v>
      </c>
      <c r="D38" s="29"/>
      <c r="E38" s="51"/>
      <c r="F38" s="6"/>
      <c r="G38" s="51"/>
      <c r="H38" s="6"/>
      <c r="I38" s="51"/>
      <c r="J38" s="6"/>
    </row>
    <row r="39" spans="1:11" s="13" customFormat="1" ht="48.75" customHeight="1">
      <c r="A39" s="7"/>
      <c r="B39" s="44" t="s">
        <v>70</v>
      </c>
      <c r="C39" s="54">
        <f>SUM(C31:C38)</f>
        <v>2771.41</v>
      </c>
      <c r="D39" s="6"/>
      <c r="E39" s="54">
        <f>SUM(E31:E38)</f>
        <v>4717.009999999999</v>
      </c>
      <c r="F39" s="40"/>
      <c r="G39" s="54">
        <f>SUM(G31:G38)</f>
        <v>22.05</v>
      </c>
      <c r="H39" s="40"/>
      <c r="I39" s="54">
        <f>SUM(I31:I38)</f>
        <v>922</v>
      </c>
      <c r="J39" s="6"/>
      <c r="K39" s="11"/>
    </row>
    <row r="40" spans="1:11" s="13" customFormat="1" ht="34.5" customHeight="1">
      <c r="A40" s="9"/>
      <c r="B40" s="10" t="s">
        <v>71</v>
      </c>
      <c r="C40" s="10">
        <f>C39+E39+G39</f>
        <v>7510.469999999999</v>
      </c>
      <c r="E40" s="33"/>
      <c r="K40" s="33"/>
    </row>
    <row r="41" spans="1:11" s="11" customFormat="1" ht="34.5" customHeight="1">
      <c r="A41" s="12"/>
      <c r="B41" s="15"/>
      <c r="C41" s="10"/>
      <c r="E41" s="16"/>
      <c r="K41" s="16"/>
    </row>
    <row r="42" spans="1:11" s="11" customFormat="1" ht="34.5" customHeight="1">
      <c r="A42" s="12"/>
      <c r="B42" s="15"/>
      <c r="C42" s="10"/>
      <c r="E42" s="16"/>
      <c r="K42" s="16"/>
    </row>
    <row r="43" spans="1:11" s="11" customFormat="1" ht="34.5" customHeight="1">
      <c r="A43" s="12"/>
      <c r="B43" s="15"/>
      <c r="C43" s="10"/>
      <c r="E43" s="16"/>
      <c r="K43" s="16"/>
    </row>
    <row r="44" spans="1:11" s="11" customFormat="1" ht="34.5" customHeight="1">
      <c r="A44" s="12"/>
      <c r="B44" s="15"/>
      <c r="C44" s="10"/>
      <c r="E44" s="16"/>
      <c r="K44" s="16"/>
    </row>
    <row r="45" spans="1:11" s="11" customFormat="1" ht="34.5" customHeight="1">
      <c r="A45" s="12"/>
      <c r="B45" s="15"/>
      <c r="C45" s="10"/>
      <c r="E45" s="16"/>
      <c r="K45" s="16"/>
    </row>
    <row r="46" spans="1:11" s="11" customFormat="1" ht="34.5" customHeight="1">
      <c r="A46" s="12"/>
      <c r="B46" s="15"/>
      <c r="C46" s="10"/>
      <c r="E46" s="16"/>
      <c r="K46" s="16"/>
    </row>
    <row r="47" spans="1:11" s="11" customFormat="1" ht="34.5" customHeight="1">
      <c r="A47" s="12"/>
      <c r="B47" s="15"/>
      <c r="C47" s="10"/>
      <c r="E47" s="16"/>
      <c r="K47" s="16"/>
    </row>
    <row r="48" spans="1:11" s="11" customFormat="1" ht="34.5" customHeight="1">
      <c r="A48" s="12"/>
      <c r="B48" s="15"/>
      <c r="C48" s="10"/>
      <c r="E48" s="16"/>
      <c r="K48" s="16"/>
    </row>
    <row r="49" spans="1:11" s="11" customFormat="1" ht="34.5" customHeight="1">
      <c r="A49" s="12"/>
      <c r="B49" s="15"/>
      <c r="C49" s="10"/>
      <c r="E49" s="16"/>
      <c r="K49" s="16"/>
    </row>
    <row r="50" spans="1:11" s="11" customFormat="1" ht="34.5" customHeight="1">
      <c r="A50" s="12"/>
      <c r="B50" s="15"/>
      <c r="C50" s="10"/>
      <c r="E50" s="16"/>
      <c r="K50" s="16"/>
    </row>
    <row r="51" spans="1:11" s="11" customFormat="1" ht="34.5" customHeight="1">
      <c r="A51" s="12"/>
      <c r="B51" s="15"/>
      <c r="C51" s="10"/>
      <c r="E51" s="16"/>
      <c r="K51" s="16"/>
    </row>
    <row r="52" spans="1:11" s="11" customFormat="1" ht="34.5" customHeight="1">
      <c r="A52" s="12"/>
      <c r="B52" s="15"/>
      <c r="C52" s="10"/>
      <c r="E52" s="16"/>
      <c r="K52" s="16"/>
    </row>
    <row r="53" spans="1:11" s="11" customFormat="1" ht="34.5" customHeight="1">
      <c r="A53" s="12"/>
      <c r="B53" s="15"/>
      <c r="C53" s="10"/>
      <c r="E53" s="16"/>
      <c r="K53" s="16"/>
    </row>
    <row r="54" spans="1:11" s="13" customFormat="1" ht="34.5" customHeight="1">
      <c r="A54" s="9"/>
      <c r="B54" s="10"/>
      <c r="C54" s="10"/>
      <c r="D54" s="11"/>
      <c r="E54" s="11"/>
      <c r="J54" s="11"/>
      <c r="K54" s="11"/>
    </row>
    <row r="55" spans="1:3" s="11" customFormat="1" ht="34.5" customHeight="1">
      <c r="A55" s="12"/>
      <c r="B55" s="15"/>
      <c r="C55" s="10"/>
    </row>
    <row r="56" spans="1:3" s="11" customFormat="1" ht="34.5" customHeight="1">
      <c r="A56" s="12"/>
      <c r="B56" s="15"/>
      <c r="C56" s="10"/>
    </row>
    <row r="57" spans="1:3" s="11" customFormat="1" ht="34.5" customHeight="1">
      <c r="A57" s="12"/>
      <c r="B57" s="15"/>
      <c r="C57" s="10"/>
    </row>
    <row r="58" spans="1:3" s="11" customFormat="1" ht="34.5" customHeight="1">
      <c r="A58" s="12"/>
      <c r="B58" s="15"/>
      <c r="C58" s="10"/>
    </row>
    <row r="59" spans="1:3" s="11" customFormat="1" ht="34.5" customHeight="1">
      <c r="A59" s="12"/>
      <c r="B59" s="15"/>
      <c r="C59" s="10"/>
    </row>
    <row r="60" spans="1:3" s="11" customFormat="1" ht="34.5" customHeight="1">
      <c r="A60" s="12"/>
      <c r="B60" s="15"/>
      <c r="C60" s="10"/>
    </row>
    <row r="61" spans="1:3" s="11" customFormat="1" ht="34.5" customHeight="1">
      <c r="A61" s="12"/>
      <c r="B61" s="15"/>
      <c r="C61" s="10"/>
    </row>
    <row r="62" spans="1:3" s="11" customFormat="1" ht="34.5" customHeight="1">
      <c r="A62" s="12"/>
      <c r="B62" s="15"/>
      <c r="C62" s="10"/>
    </row>
    <row r="63" spans="1:3" s="11" customFormat="1" ht="34.5" customHeight="1">
      <c r="A63" s="12"/>
      <c r="B63" s="15"/>
      <c r="C63" s="10"/>
    </row>
    <row r="64" spans="1:3" s="11" customFormat="1" ht="34.5" customHeight="1">
      <c r="A64" s="12"/>
      <c r="B64" s="15"/>
      <c r="C64" s="10"/>
    </row>
    <row r="65" spans="1:3" s="11" customFormat="1" ht="34.5" customHeight="1">
      <c r="A65" s="12"/>
      <c r="B65" s="15"/>
      <c r="C65" s="10"/>
    </row>
    <row r="66" spans="1:11" s="13" customFormat="1" ht="34.5" customHeight="1">
      <c r="A66" s="9"/>
      <c r="B66" s="10"/>
      <c r="C66" s="10"/>
      <c r="D66" s="11"/>
      <c r="E66" s="11"/>
      <c r="J66" s="11"/>
      <c r="K66" s="11"/>
    </row>
    <row r="67" spans="1:10" s="11" customFormat="1" ht="34.5" customHeight="1">
      <c r="A67" s="12"/>
      <c r="B67" s="15"/>
      <c r="C67" s="10"/>
      <c r="D67" s="17"/>
      <c r="J67" s="17"/>
    </row>
    <row r="68" spans="1:10" s="11" customFormat="1" ht="34.5" customHeight="1">
      <c r="A68" s="12"/>
      <c r="B68" s="15"/>
      <c r="C68" s="10"/>
      <c r="D68" s="17"/>
      <c r="J68" s="17"/>
    </row>
    <row r="69" spans="1:10" s="11" customFormat="1" ht="34.5" customHeight="1">
      <c r="A69" s="12"/>
      <c r="B69" s="15"/>
      <c r="C69" s="10"/>
      <c r="D69" s="17"/>
      <c r="J69" s="17"/>
    </row>
    <row r="70" spans="1:11" s="13" customFormat="1" ht="34.5" customHeight="1">
      <c r="A70" s="9"/>
      <c r="B70" s="10"/>
      <c r="C70" s="10"/>
      <c r="D70" s="11"/>
      <c r="E70" s="11"/>
      <c r="J70" s="11"/>
      <c r="K70" s="11"/>
    </row>
    <row r="71" spans="1:3" s="11" customFormat="1" ht="34.5" customHeight="1">
      <c r="A71" s="12"/>
      <c r="B71" s="15"/>
      <c r="C71" s="10"/>
    </row>
    <row r="72" spans="1:3" s="11" customFormat="1" ht="34.5" customHeight="1">
      <c r="A72" s="12"/>
      <c r="B72" s="15"/>
      <c r="C72" s="10"/>
    </row>
    <row r="73" spans="1:3" s="11" customFormat="1" ht="34.5" customHeight="1">
      <c r="A73" s="12"/>
      <c r="B73" s="15"/>
      <c r="C73" s="10"/>
    </row>
    <row r="74" spans="1:3" s="11" customFormat="1" ht="34.5" customHeight="1">
      <c r="A74" s="12"/>
      <c r="B74" s="15"/>
      <c r="C74" s="10"/>
    </row>
    <row r="75" spans="1:3" s="11" customFormat="1" ht="34.5" customHeight="1">
      <c r="A75" s="12"/>
      <c r="B75" s="15"/>
      <c r="C75" s="10"/>
    </row>
    <row r="76" spans="1:3" s="11" customFormat="1" ht="34.5" customHeight="1">
      <c r="A76" s="12"/>
      <c r="B76" s="15"/>
      <c r="C76" s="10"/>
    </row>
    <row r="77" spans="1:3" s="11" customFormat="1" ht="34.5" customHeight="1">
      <c r="A77" s="12"/>
      <c r="B77" s="15"/>
      <c r="C77" s="10"/>
    </row>
    <row r="78" spans="1:3" s="11" customFormat="1" ht="34.5" customHeight="1">
      <c r="A78" s="12"/>
      <c r="B78" s="15"/>
      <c r="C78" s="10"/>
    </row>
    <row r="79" spans="1:3" s="11" customFormat="1" ht="34.5" customHeight="1">
      <c r="A79" s="12"/>
      <c r="B79" s="15"/>
      <c r="C79" s="10"/>
    </row>
    <row r="80" spans="1:10" s="11" customFormat="1" ht="34.5" customHeight="1">
      <c r="A80" s="12"/>
      <c r="B80" s="15"/>
      <c r="C80" s="10"/>
      <c r="D80" s="15"/>
      <c r="J80" s="15"/>
    </row>
    <row r="81" spans="1:10" s="13" customFormat="1" ht="34.5" customHeight="1">
      <c r="A81" s="9"/>
      <c r="B81" s="10"/>
      <c r="C81" s="10"/>
      <c r="D81" s="11"/>
      <c r="J81" s="11"/>
    </row>
    <row r="82" spans="1:10" s="13" customFormat="1" ht="34.5" customHeight="1">
      <c r="A82" s="12"/>
      <c r="B82" s="16"/>
      <c r="C82" s="33"/>
      <c r="D82" s="11"/>
      <c r="J82" s="11"/>
    </row>
    <row r="83" spans="1:10" s="13" customFormat="1" ht="34.5" customHeight="1">
      <c r="A83" s="12"/>
      <c r="B83" s="16"/>
      <c r="C83" s="33"/>
      <c r="D83" s="11"/>
      <c r="J83" s="11"/>
    </row>
    <row r="84" spans="1:10" s="13" customFormat="1" ht="34.5" customHeight="1">
      <c r="A84" s="12"/>
      <c r="B84" s="16"/>
      <c r="C84" s="33"/>
      <c r="D84" s="11"/>
      <c r="J84" s="11"/>
    </row>
    <row r="85" spans="1:10" s="13" customFormat="1" ht="34.5" customHeight="1">
      <c r="A85" s="12"/>
      <c r="B85" s="16"/>
      <c r="C85" s="33"/>
      <c r="D85" s="11"/>
      <c r="J85" s="11"/>
    </row>
    <row r="86" spans="1:10" s="13" customFormat="1" ht="34.5" customHeight="1">
      <c r="A86" s="12"/>
      <c r="B86" s="16"/>
      <c r="C86" s="33"/>
      <c r="D86" s="11"/>
      <c r="J86" s="11"/>
    </row>
    <row r="87" spans="1:10" s="13" customFormat="1" ht="34.5" customHeight="1">
      <c r="A87" s="12"/>
      <c r="B87" s="16"/>
      <c r="C87" s="33"/>
      <c r="D87" s="11"/>
      <c r="J87" s="11"/>
    </row>
    <row r="88" spans="1:10" s="13" customFormat="1" ht="34.5" customHeight="1">
      <c r="A88" s="12"/>
      <c r="B88" s="16"/>
      <c r="C88" s="33"/>
      <c r="D88" s="11"/>
      <c r="J88" s="11"/>
    </row>
    <row r="89" spans="1:10" s="13" customFormat="1" ht="34.5" customHeight="1">
      <c r="A89" s="12"/>
      <c r="B89" s="16"/>
      <c r="C89" s="33"/>
      <c r="D89" s="11"/>
      <c r="J89" s="11"/>
    </row>
    <row r="90" spans="1:10" s="13" customFormat="1" ht="34.5" customHeight="1">
      <c r="A90" s="12"/>
      <c r="B90" s="16"/>
      <c r="C90" s="33"/>
      <c r="D90" s="11"/>
      <c r="J90" s="11"/>
    </row>
    <row r="91" spans="1:10" s="13" customFormat="1" ht="34.5" customHeight="1">
      <c r="A91" s="12"/>
      <c r="B91" s="16"/>
      <c r="C91" s="33"/>
      <c r="D91" s="11"/>
      <c r="J91" s="11"/>
    </row>
    <row r="92" spans="1:10" s="13" customFormat="1" ht="34.5" customHeight="1">
      <c r="A92" s="12"/>
      <c r="B92" s="16"/>
      <c r="C92" s="33"/>
      <c r="D92" s="11"/>
      <c r="J92" s="11"/>
    </row>
    <row r="93" spans="1:11" s="13" customFormat="1" ht="34.5" customHeight="1">
      <c r="A93" s="9"/>
      <c r="B93" s="10"/>
      <c r="C93" s="10"/>
      <c r="D93" s="11"/>
      <c r="E93" s="11"/>
      <c r="J93" s="11"/>
      <c r="K93" s="11"/>
    </row>
    <row r="94" spans="1:3" s="11" customFormat="1" ht="34.5" customHeight="1">
      <c r="A94" s="18"/>
      <c r="B94" s="19"/>
      <c r="C94" s="34"/>
    </row>
    <row r="95" spans="1:3" s="11" customFormat="1" ht="34.5" customHeight="1">
      <c r="A95" s="18"/>
      <c r="B95" s="19"/>
      <c r="C95" s="34"/>
    </row>
    <row r="96" spans="1:3" s="11" customFormat="1" ht="34.5" customHeight="1">
      <c r="A96" s="18"/>
      <c r="B96" s="19"/>
      <c r="C96" s="34"/>
    </row>
    <row r="97" spans="1:3" s="11" customFormat="1" ht="34.5" customHeight="1">
      <c r="A97" s="18"/>
      <c r="B97" s="19"/>
      <c r="C97" s="34"/>
    </row>
    <row r="98" spans="1:3" s="11" customFormat="1" ht="34.5" customHeight="1">
      <c r="A98" s="18"/>
      <c r="B98" s="19"/>
      <c r="C98" s="34"/>
    </row>
    <row r="99" spans="1:3" s="11" customFormat="1" ht="34.5" customHeight="1">
      <c r="A99" s="18"/>
      <c r="B99" s="19"/>
      <c r="C99" s="34"/>
    </row>
    <row r="100" spans="1:3" s="11" customFormat="1" ht="34.5" customHeight="1">
      <c r="A100" s="18"/>
      <c r="B100" s="19"/>
      <c r="C100" s="34"/>
    </row>
    <row r="101" spans="1:3" s="11" customFormat="1" ht="34.5" customHeight="1">
      <c r="A101" s="18"/>
      <c r="B101" s="19"/>
      <c r="C101" s="34"/>
    </row>
    <row r="102" spans="1:3" s="11" customFormat="1" ht="34.5" customHeight="1">
      <c r="A102" s="18"/>
      <c r="B102" s="19"/>
      <c r="C102" s="34"/>
    </row>
    <row r="103" spans="1:3" s="11" customFormat="1" ht="34.5" customHeight="1">
      <c r="A103" s="18"/>
      <c r="B103" s="19"/>
      <c r="C103" s="34"/>
    </row>
    <row r="104" spans="1:10" s="13" customFormat="1" ht="34.5" customHeight="1">
      <c r="A104" s="18"/>
      <c r="B104" s="19"/>
      <c r="C104" s="34"/>
      <c r="D104" s="11"/>
      <c r="J104" s="11"/>
    </row>
    <row r="105" spans="1:10" s="13" customFormat="1" ht="34.5" customHeight="1">
      <c r="A105" s="18"/>
      <c r="B105" s="19"/>
      <c r="C105" s="34"/>
      <c r="D105" s="11"/>
      <c r="J105" s="11"/>
    </row>
    <row r="106" spans="1:10" s="13" customFormat="1" ht="34.5" customHeight="1">
      <c r="A106" s="18"/>
      <c r="B106" s="19"/>
      <c r="C106" s="34"/>
      <c r="D106" s="11"/>
      <c r="J106" s="11"/>
    </row>
    <row r="107" spans="1:10" s="13" customFormat="1" ht="34.5" customHeight="1">
      <c r="A107" s="18"/>
      <c r="B107" s="19"/>
      <c r="C107" s="34"/>
      <c r="D107" s="11"/>
      <c r="J107" s="11"/>
    </row>
    <row r="108" spans="1:10" s="13" customFormat="1" ht="34.5" customHeight="1">
      <c r="A108" s="18"/>
      <c r="B108" s="19"/>
      <c r="C108" s="34"/>
      <c r="D108" s="11"/>
      <c r="J108" s="11"/>
    </row>
    <row r="109" spans="1:10" s="13" customFormat="1" ht="34.5" customHeight="1">
      <c r="A109" s="18"/>
      <c r="B109" s="19"/>
      <c r="C109" s="34"/>
      <c r="D109" s="11"/>
      <c r="J109" s="11"/>
    </row>
    <row r="110" spans="1:10" s="13" customFormat="1" ht="34.5" customHeight="1">
      <c r="A110" s="18"/>
      <c r="B110" s="19"/>
      <c r="C110" s="34"/>
      <c r="D110" s="11"/>
      <c r="J110" s="11"/>
    </row>
    <row r="111" spans="1:10" s="13" customFormat="1" ht="34.5" customHeight="1">
      <c r="A111" s="18"/>
      <c r="B111" s="19"/>
      <c r="C111" s="34"/>
      <c r="D111" s="11"/>
      <c r="J111" s="11"/>
    </row>
    <row r="112" spans="1:10" s="13" customFormat="1" ht="34.5" customHeight="1">
      <c r="A112" s="18"/>
      <c r="B112" s="19"/>
      <c r="C112" s="34"/>
      <c r="D112" s="11"/>
      <c r="J112" s="11"/>
    </row>
    <row r="113" spans="1:10" s="13" customFormat="1" ht="34.5" customHeight="1">
      <c r="A113" s="9"/>
      <c r="B113" s="10"/>
      <c r="C113" s="10"/>
      <c r="D113" s="11"/>
      <c r="J113" s="11"/>
    </row>
    <row r="114" spans="1:3" s="11" customFormat="1" ht="34.5" customHeight="1">
      <c r="A114" s="20"/>
      <c r="B114" s="21"/>
      <c r="C114" s="35"/>
    </row>
    <row r="115" spans="1:3" s="11" customFormat="1" ht="34.5" customHeight="1">
      <c r="A115" s="20"/>
      <c r="B115" s="21"/>
      <c r="C115" s="35"/>
    </row>
    <row r="116" spans="1:3" s="11" customFormat="1" ht="34.5" customHeight="1">
      <c r="A116" s="20"/>
      <c r="B116" s="21"/>
      <c r="C116" s="35"/>
    </row>
    <row r="117" spans="1:3" s="11" customFormat="1" ht="34.5" customHeight="1">
      <c r="A117" s="20"/>
      <c r="B117" s="21"/>
      <c r="C117" s="35"/>
    </row>
    <row r="118" spans="1:3" s="11" customFormat="1" ht="34.5" customHeight="1">
      <c r="A118" s="20"/>
      <c r="B118" s="21"/>
      <c r="C118" s="35"/>
    </row>
    <row r="119" spans="1:3" s="11" customFormat="1" ht="34.5" customHeight="1">
      <c r="A119" s="20"/>
      <c r="B119" s="21"/>
      <c r="C119" s="35"/>
    </row>
    <row r="120" spans="1:3" s="11" customFormat="1" ht="34.5" customHeight="1">
      <c r="A120" s="20"/>
      <c r="B120" s="21"/>
      <c r="C120" s="35"/>
    </row>
    <row r="121" spans="1:3" s="11" customFormat="1" ht="34.5" customHeight="1">
      <c r="A121" s="20"/>
      <c r="B121" s="21"/>
      <c r="C121" s="35"/>
    </row>
    <row r="122" spans="1:3" s="11" customFormat="1" ht="34.5" customHeight="1">
      <c r="A122" s="20"/>
      <c r="B122" s="21"/>
      <c r="C122" s="35"/>
    </row>
    <row r="123" spans="1:3" s="11" customFormat="1" ht="34.5" customHeight="1">
      <c r="A123" s="20"/>
      <c r="B123" s="21"/>
      <c r="C123" s="35"/>
    </row>
    <row r="124" spans="1:3" s="11" customFormat="1" ht="34.5" customHeight="1">
      <c r="A124" s="20"/>
      <c r="B124" s="21"/>
      <c r="C124" s="35"/>
    </row>
    <row r="125" spans="1:3" s="11" customFormat="1" ht="34.5" customHeight="1">
      <c r="A125" s="20"/>
      <c r="B125" s="21"/>
      <c r="C125" s="35"/>
    </row>
    <row r="126" spans="1:3" s="11" customFormat="1" ht="34.5" customHeight="1">
      <c r="A126" s="20"/>
      <c r="B126" s="21"/>
      <c r="C126" s="35"/>
    </row>
    <row r="127" spans="1:3" s="11" customFormat="1" ht="34.5" customHeight="1">
      <c r="A127" s="20"/>
      <c r="B127" s="21"/>
      <c r="C127" s="35"/>
    </row>
    <row r="128" spans="1:3" s="11" customFormat="1" ht="34.5" customHeight="1">
      <c r="A128" s="20"/>
      <c r="B128" s="21"/>
      <c r="C128" s="35"/>
    </row>
    <row r="129" spans="1:11" s="13" customFormat="1" ht="46.5" customHeight="1">
      <c r="A129" s="9"/>
      <c r="B129" s="10"/>
      <c r="C129" s="10"/>
      <c r="D129" s="11"/>
      <c r="E129" s="11"/>
      <c r="J129" s="11"/>
      <c r="K129" s="11"/>
    </row>
    <row r="130" spans="1:3" s="11" customFormat="1" ht="34.5" customHeight="1">
      <c r="A130" s="12"/>
      <c r="B130" s="15"/>
      <c r="C130" s="10"/>
    </row>
    <row r="131" spans="1:3" s="11" customFormat="1" ht="34.5" customHeight="1">
      <c r="A131" s="12"/>
      <c r="B131" s="15"/>
      <c r="C131" s="10"/>
    </row>
    <row r="132" spans="1:3" s="11" customFormat="1" ht="34.5" customHeight="1">
      <c r="A132" s="12"/>
      <c r="B132" s="15"/>
      <c r="C132" s="10"/>
    </row>
    <row r="133" spans="1:3" s="11" customFormat="1" ht="34.5" customHeight="1">
      <c r="A133" s="12"/>
      <c r="B133" s="15"/>
      <c r="C133" s="10"/>
    </row>
    <row r="134" spans="1:3" s="11" customFormat="1" ht="34.5" customHeight="1">
      <c r="A134" s="12"/>
      <c r="B134" s="15"/>
      <c r="C134" s="10"/>
    </row>
    <row r="135" spans="1:3" s="11" customFormat="1" ht="34.5" customHeight="1">
      <c r="A135" s="12"/>
      <c r="B135" s="15"/>
      <c r="C135" s="10"/>
    </row>
    <row r="136" spans="1:3" s="11" customFormat="1" ht="34.5" customHeight="1">
      <c r="A136" s="12"/>
      <c r="B136" s="15"/>
      <c r="C136" s="10"/>
    </row>
    <row r="137" spans="1:3" s="11" customFormat="1" ht="34.5" customHeight="1">
      <c r="A137" s="12"/>
      <c r="B137" s="15"/>
      <c r="C137" s="10"/>
    </row>
    <row r="138" spans="1:3" s="11" customFormat="1" ht="34.5" customHeight="1">
      <c r="A138" s="12"/>
      <c r="B138" s="15"/>
      <c r="C138" s="10"/>
    </row>
    <row r="139" spans="1:3" s="11" customFormat="1" ht="34.5" customHeight="1">
      <c r="A139" s="12"/>
      <c r="B139" s="15"/>
      <c r="C139" s="10"/>
    </row>
    <row r="140" spans="1:3" s="11" customFormat="1" ht="34.5" customHeight="1">
      <c r="A140" s="12"/>
      <c r="B140" s="15"/>
      <c r="C140" s="10"/>
    </row>
    <row r="141" spans="1:3" s="11" customFormat="1" ht="34.5" customHeight="1">
      <c r="A141" s="12"/>
      <c r="B141" s="15"/>
      <c r="C141" s="10"/>
    </row>
    <row r="142" spans="1:11" s="13" customFormat="1" ht="34.5" customHeight="1">
      <c r="A142" s="9"/>
      <c r="B142" s="10"/>
      <c r="C142" s="10"/>
      <c r="D142" s="11"/>
      <c r="E142" s="11"/>
      <c r="J142" s="11"/>
      <c r="K142" s="11"/>
    </row>
    <row r="143" spans="1:10" s="11" customFormat="1" ht="34.5" customHeight="1">
      <c r="A143" s="12"/>
      <c r="B143" s="22"/>
      <c r="C143" s="36"/>
      <c r="D143" s="14"/>
      <c r="J143" s="14"/>
    </row>
    <row r="144" spans="1:10" s="11" customFormat="1" ht="34.5" customHeight="1">
      <c r="A144" s="12"/>
      <c r="B144" s="15"/>
      <c r="C144" s="10"/>
      <c r="D144" s="14"/>
      <c r="J144" s="14"/>
    </row>
    <row r="145" spans="1:10" s="11" customFormat="1" ht="34.5" customHeight="1">
      <c r="A145" s="12"/>
      <c r="B145" s="15"/>
      <c r="C145" s="10"/>
      <c r="D145" s="14"/>
      <c r="J145" s="14"/>
    </row>
    <row r="146" spans="1:10" s="11" customFormat="1" ht="34.5" customHeight="1">
      <c r="A146" s="12"/>
      <c r="B146" s="15"/>
      <c r="C146" s="10"/>
      <c r="D146" s="14"/>
      <c r="J146" s="14"/>
    </row>
    <row r="147" spans="1:10" s="11" customFormat="1" ht="34.5" customHeight="1">
      <c r="A147" s="12"/>
      <c r="B147" s="15"/>
      <c r="C147" s="10"/>
      <c r="D147" s="14"/>
      <c r="J147" s="14"/>
    </row>
    <row r="148" spans="1:10" s="11" customFormat="1" ht="34.5" customHeight="1">
      <c r="A148" s="12"/>
      <c r="B148" s="15"/>
      <c r="C148" s="10"/>
      <c r="D148" s="14"/>
      <c r="J148" s="14"/>
    </row>
    <row r="149" spans="1:10" s="11" customFormat="1" ht="34.5" customHeight="1">
      <c r="A149" s="12"/>
      <c r="B149" s="15"/>
      <c r="C149" s="10"/>
      <c r="D149" s="14"/>
      <c r="J149" s="14"/>
    </row>
    <row r="150" spans="1:10" s="11" customFormat="1" ht="34.5" customHeight="1">
      <c r="A150" s="12"/>
      <c r="B150" s="15"/>
      <c r="C150" s="10"/>
      <c r="D150" s="14"/>
      <c r="J150" s="14"/>
    </row>
    <row r="151" spans="1:10" s="11" customFormat="1" ht="34.5" customHeight="1">
      <c r="A151" s="12"/>
      <c r="B151" s="15"/>
      <c r="C151" s="10"/>
      <c r="D151" s="14"/>
      <c r="J151" s="14"/>
    </row>
    <row r="152" spans="1:10" s="11" customFormat="1" ht="34.5" customHeight="1">
      <c r="A152" s="12"/>
      <c r="B152" s="15"/>
      <c r="C152" s="10"/>
      <c r="D152" s="14"/>
      <c r="J152" s="14"/>
    </row>
    <row r="153" spans="1:10" s="11" customFormat="1" ht="34.5" customHeight="1">
      <c r="A153" s="12"/>
      <c r="B153" s="15"/>
      <c r="C153" s="10"/>
      <c r="D153" s="14"/>
      <c r="J153" s="14"/>
    </row>
    <row r="154" spans="1:10" s="11" customFormat="1" ht="34.5" customHeight="1">
      <c r="A154" s="12"/>
      <c r="B154" s="15"/>
      <c r="C154" s="10"/>
      <c r="D154" s="14"/>
      <c r="J154" s="14"/>
    </row>
    <row r="155" spans="1:10" s="11" customFormat="1" ht="18.75">
      <c r="A155" s="12"/>
      <c r="B155" s="15"/>
      <c r="C155" s="10"/>
      <c r="D155" s="15"/>
      <c r="J155" s="15"/>
    </row>
    <row r="156" spans="1:10" s="11" customFormat="1" ht="25.5" customHeight="1" hidden="1">
      <c r="A156" s="12"/>
      <c r="B156" s="23"/>
      <c r="C156" s="37"/>
      <c r="D156" s="23"/>
      <c r="J156" s="23"/>
    </row>
    <row r="157" spans="1:10" s="11" customFormat="1" ht="18.75">
      <c r="A157" s="12"/>
      <c r="B157" s="24"/>
      <c r="C157" s="38"/>
      <c r="D157" s="24"/>
      <c r="J157" s="24"/>
    </row>
  </sheetData>
  <sheetProtection/>
  <mergeCells count="17">
    <mergeCell ref="O5:O7"/>
    <mergeCell ref="A5:A7"/>
    <mergeCell ref="I5:N5"/>
    <mergeCell ref="I6:I7"/>
    <mergeCell ref="J6:J7"/>
    <mergeCell ref="K6:M6"/>
    <mergeCell ref="N6:N7"/>
    <mergeCell ref="B29:O29"/>
    <mergeCell ref="A1:O1"/>
    <mergeCell ref="A2:O2"/>
    <mergeCell ref="A3:O3"/>
    <mergeCell ref="C5:H5"/>
    <mergeCell ref="C6:C7"/>
    <mergeCell ref="H6:H7"/>
    <mergeCell ref="E6:G6"/>
    <mergeCell ref="D6:D7"/>
    <mergeCell ref="B5:B7"/>
  </mergeCells>
  <printOptions/>
  <pageMargins left="0.7874015748031497" right="0.7086614173228347" top="0.6299212598425197" bottom="0.4330708661417323" header="0.2362204724409449" footer="0.31496062992125984"/>
  <pageSetup horizontalDpi="600" verticalDpi="600" orientation="landscape" paperSize="9" scale="5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PC68</dc:creator>
  <cp:keywords/>
  <dc:description/>
  <cp:lastModifiedBy>ADMIN DLC</cp:lastModifiedBy>
  <cp:lastPrinted>2022-02-09T01:13:45Z</cp:lastPrinted>
  <dcterms:created xsi:type="dcterms:W3CDTF">2017-07-18T08:10:07Z</dcterms:created>
  <dcterms:modified xsi:type="dcterms:W3CDTF">2022-02-09T03:57:28Z</dcterms:modified>
  <cp:category/>
  <cp:version/>
  <cp:contentType/>
  <cp:contentStatus/>
</cp:coreProperties>
</file>