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0095" activeTab="8"/>
  </bookViews>
  <sheets>
    <sheet name="pl1" sheetId="1" r:id="rId1"/>
    <sheet name="PL2" sheetId="2" r:id="rId2"/>
    <sheet name="Huongdan" sheetId="3" state="hidden" r:id="rId3"/>
    <sheet name="B1-THiện-chi tiết" sheetId="4" state="hidden" r:id="rId4"/>
    <sheet name="Sheet1" sheetId="5" state="hidden" r:id="rId5"/>
    <sheet name="pl5" sheetId="6" r:id="rId6"/>
    <sheet name="PL5b" sheetId="7" r:id="rId7"/>
    <sheet name=" pl6" sheetId="8" r:id="rId8"/>
    <sheet name="pl7" sheetId="9" r:id="rId9"/>
  </sheets>
  <definedNames>
    <definedName name="_xlnm.Print_Titles" localSheetId="3">'B1-THiện-chi tiết'!$16:$18</definedName>
  </definedNames>
  <calcPr fullCalcOnLoad="1"/>
</workbook>
</file>

<file path=xl/comments4.xml><?xml version="1.0" encoding="utf-8"?>
<comments xmlns="http://schemas.openxmlformats.org/spreadsheetml/2006/main">
  <authors>
    <author>A</author>
  </authors>
  <commentList>
    <comment ref="B20" authorId="0">
      <text>
        <r>
          <rPr>
            <sz val="8"/>
            <rFont val="Tahoma"/>
            <family val="2"/>
          </rPr>
          <t>A: Master plan prepared in all NTM communes. Now they are preparing actions plan</t>
        </r>
        <r>
          <rPr>
            <sz val="9"/>
            <rFont val="Tahoma"/>
            <family val="2"/>
          </rPr>
          <t xml:space="preserve">
</t>
        </r>
      </text>
    </comment>
  </commentList>
</comments>
</file>

<file path=xl/sharedStrings.xml><?xml version="1.0" encoding="utf-8"?>
<sst xmlns="http://schemas.openxmlformats.org/spreadsheetml/2006/main" count="1818" uniqueCount="667">
  <si>
    <t>CƠ SỞ VẬT CHẤT VĂN HÓA</t>
  </si>
  <si>
    <t>x1000 m2</t>
  </si>
  <si>
    <t>Số NVH, TTTT</t>
  </si>
  <si>
    <t>CHỢ NÔNG THÔN</t>
  </si>
  <si>
    <t>BƯU ĐIỆN</t>
  </si>
  <si>
    <t>Số chợ</t>
  </si>
  <si>
    <t>NHÀ Ở DÂN CƯ</t>
  </si>
  <si>
    <t>THU NHẬP</t>
  </si>
  <si>
    <t>HỘ NGHÈO</t>
  </si>
  <si>
    <t>x 1000 người</t>
  </si>
  <si>
    <t>TỶ LỆ LAO ĐỘNG CÓ VIỆC LÀM THƯỜNG XUYÊN (tính cho khu vực nông thôn)</t>
  </si>
  <si>
    <t>HÌNH THỨC TỔ CHỨC SẢN XUẤT</t>
  </si>
  <si>
    <t>số HTX</t>
  </si>
  <si>
    <t>số THT</t>
  </si>
  <si>
    <t>GIÁO DỤC</t>
  </si>
  <si>
    <t>12, 14</t>
  </si>
  <si>
    <t>Y TẾ</t>
  </si>
  <si>
    <t>VĂN HÓA</t>
  </si>
  <si>
    <t>MÔI TRƯỜNG</t>
  </si>
  <si>
    <t>Không bao gồm các công trình của gia đình</t>
  </si>
  <si>
    <t>triệu đồng</t>
  </si>
  <si>
    <t>Số học sinh</t>
  </si>
  <si>
    <t>m3</t>
  </si>
  <si>
    <t>x1000 m3</t>
  </si>
  <si>
    <t>Số cơ sở</t>
  </si>
  <si>
    <t>Số hộ</t>
  </si>
  <si>
    <t>x tỷ đồng</t>
  </si>
  <si>
    <t>Số nhà</t>
  </si>
  <si>
    <t>số lớp</t>
  </si>
  <si>
    <t>Số tổ</t>
  </si>
  <si>
    <t>số nghĩa trang</t>
  </si>
  <si>
    <t>HỆ THỐNG TỔ CHỨC CHÍNH TRỊ XÃ HỘI</t>
  </si>
  <si>
    <t>….người/..người</t>
  </si>
  <si>
    <t>số lượt người</t>
  </si>
  <si>
    <t>AN NINH TRẬT TỰ XÃ HỘI</t>
  </si>
  <si>
    <t>số cầu, cống</t>
  </si>
  <si>
    <t>Kế hoạch thực hiện năm 2013</t>
  </si>
  <si>
    <t>Kế hoạch năm 2014</t>
  </si>
  <si>
    <t>Lũy kế 3 năm</t>
  </si>
  <si>
    <t>(4)</t>
  </si>
  <si>
    <t>(5)</t>
  </si>
  <si>
    <t>(6)</t>
  </si>
  <si>
    <t>(7)</t>
  </si>
  <si>
    <t>(8)</t>
  </si>
  <si>
    <t>(9)</t>
  </si>
  <si>
    <t>(10)</t>
  </si>
  <si>
    <t>(11)</t>
  </si>
  <si>
    <t>(12)</t>
  </si>
  <si>
    <t>QUI HOẠCH NÔNG THÔN MỚI</t>
  </si>
  <si>
    <t>Số cuộc họp</t>
  </si>
  <si>
    <t>STT</t>
  </si>
  <si>
    <t>A. Các từ viết tắt trong Phụ lục</t>
  </si>
  <si>
    <t>B.  Hướng dẫn nhập dữ liệu vào Biểu chỉ số theo dõi- đánh giá (TD-ĐG) theo kết quả</t>
  </si>
  <si>
    <t>C.  Mẫu minh họa cách nhập biểu</t>
  </si>
  <si>
    <t>HƯỚNG DẪN CÁCH LẬP BIỂU</t>
  </si>
  <si>
    <t xml:space="preserve">CÔNG TÁC TUYÊN TRUYỀN </t>
  </si>
  <si>
    <t>CÁC HOẠT ĐỘNG KHÁC</t>
  </si>
  <si>
    <t>Tiêu chí NTM</t>
  </si>
  <si>
    <t>Đơn vị đo</t>
  </si>
  <si>
    <t>Chuẩn NTM</t>
  </si>
  <si>
    <t>DN</t>
  </si>
  <si>
    <t>Số xã</t>
  </si>
  <si>
    <t>%</t>
  </si>
  <si>
    <t>TT</t>
  </si>
  <si>
    <t>Ghi chú</t>
  </si>
  <si>
    <t>Nội dung chỉ tiêu</t>
  </si>
  <si>
    <t>Số xã đã được phê duyệt</t>
  </si>
  <si>
    <t>Số xã hoàn thành</t>
  </si>
  <si>
    <t>Số lượt người được đào tạo</t>
  </si>
  <si>
    <t>Tổng số lượt người được đào tạo cho cán bộ cấp huyện, xã, thôn, bản, ấp</t>
  </si>
  <si>
    <t>GIAO THÔNG</t>
  </si>
  <si>
    <t>km</t>
  </si>
  <si>
    <t>…...km/…..km</t>
  </si>
  <si>
    <t>…..km/……km</t>
  </si>
  <si>
    <t>THỦY LỢI</t>
  </si>
  <si>
    <t>Kết quả thực hiện</t>
  </si>
  <si>
    <t>(2)</t>
  </si>
  <si>
    <t>(1)</t>
  </si>
  <si>
    <t>(3)</t>
  </si>
  <si>
    <t>ĐIỆN</t>
  </si>
  <si>
    <t>Số công trình</t>
  </si>
  <si>
    <t>TRƯỜNG HỌC</t>
  </si>
  <si>
    <t>Số trường</t>
  </si>
  <si>
    <t>ha</t>
  </si>
  <si>
    <t>Hoàn thành Đồ án Quy hoạch xây dựng NTM</t>
  </si>
  <si>
    <t>Hoàn thành Quy hoạch không gian tổng thể toàn xã</t>
  </si>
  <si>
    <t xml:space="preserve">1.1.1 </t>
  </si>
  <si>
    <t>Hoàn thành Quy hoạch sử dụng đất</t>
  </si>
  <si>
    <t>Hoàn thành Quy hoạch sản xuất</t>
  </si>
  <si>
    <t>Hoàn thành Quy hoạch xây dựng</t>
  </si>
  <si>
    <t>Số lượt người được đào tạo, tập huấn về lập và quản lý quy hoạch cho cấp huyện, xã, thôn, bản, ấp</t>
  </si>
  <si>
    <t>Thực hiện Quy hoạch xây dựng NTM</t>
  </si>
  <si>
    <t>Số xã đã công bố Quy hoạch</t>
  </si>
  <si>
    <t>Số xã đã cắm mốc chỉ giới Quy hoạch</t>
  </si>
  <si>
    <t>Lập Đề án NTM</t>
  </si>
  <si>
    <t>Số km đường trục thôn, bản, ấp, xóm đã được cứng hóa</t>
  </si>
  <si>
    <t>Tổng số km đường ngõ xóm hiện có/tổng số km theo Đề án NTM</t>
  </si>
  <si>
    <t>Số km đường ngõ, xóm sạch, không bị lầy lội vào mùa mưa</t>
  </si>
  <si>
    <t>Số km đường nội đồng hiện có/tổng số theo Đề án NTM</t>
  </si>
  <si>
    <t>Số km đường nội đồng đã được cứng hóa</t>
  </si>
  <si>
    <t>Số công trình thủy lợi được làm mới</t>
  </si>
  <si>
    <t>Số công trình thủy lợi được cải tạo, nâng cấp</t>
  </si>
  <si>
    <t>Tổng số công trình thủy lợi có chủ quản lý</t>
  </si>
  <si>
    <t xml:space="preserve">Tổng số km kênh mương do xã quản lý </t>
  </si>
  <si>
    <t>Số km kênh mương do xã quản lý đã được kiên cố hóa đạt chuẩn</t>
  </si>
  <si>
    <t>Tổng số km đê, bờ bao chống lũ</t>
  </si>
  <si>
    <t>Tổng số km đê, bờ bao chống lũ đạt tiêu chuẩn thiết kế</t>
  </si>
  <si>
    <t>Số km kênh mương được nạo vét</t>
  </si>
  <si>
    <t>Số m3 kênh mương được đào đắp</t>
  </si>
  <si>
    <t>Số xã có hệ thống điện nông thôn đạt chuẩn</t>
  </si>
  <si>
    <t>Số công trình, thiết bị thuộc hệ thống điện nông thôn được cải tại, nâng cấp, làm mới đạt chuẩn</t>
  </si>
  <si>
    <t>Tỷ lệ hộ GĐ được sử dụng điện thường xuyên, an toàn từ các nguồn</t>
  </si>
  <si>
    <t>Tổng số trường mầm non, mẫu giáo</t>
  </si>
  <si>
    <t>Tổng số trường mầm non, mẫu giáo đạt chuẩn</t>
  </si>
  <si>
    <t>Tổng số trường tiểu học</t>
  </si>
  <si>
    <t>Tổng số trường tiểu học đạt chuẩn</t>
  </si>
  <si>
    <t xml:space="preserve">Tổng số trường THCS </t>
  </si>
  <si>
    <t>Tổng số trường THCS đạt chuẩn</t>
  </si>
  <si>
    <t>Tỷ lệ nhà văn hóa xã đạt chuẩn</t>
  </si>
  <si>
    <t>Tỷ lệ trung tâm thể thao xã đạt chuẩn</t>
  </si>
  <si>
    <t>Tổng số nhà văn hóa, trung tâm thể thao còn khó mở rộng diện tích theo chuẩn</t>
  </si>
  <si>
    <t>Tỷ lệ thôn, bản, ấp có nhà văn hóa cấp thôn, bản, ấp (hoặc cụm thôn, bản, ấp) đạt chuẩn</t>
  </si>
  <si>
    <t>Tỷ lệ thôn, bản, ấp có trung tâm thể thao cấp thôn, bản, ấp (hoặc cụm thôn, bản, ấp) đạt chuẩn</t>
  </si>
  <si>
    <t>Tổng diện tích đất do người dân hiến đất dành xây dựng nhà văn hóa, trung tâm thể thao cấp xã, thôn, bản, ấp</t>
  </si>
  <si>
    <t>Tổng số chợ</t>
  </si>
  <si>
    <t>Tổng số chợ theo quy hoạch</t>
  </si>
  <si>
    <t>Tổng số chợ theo quy hoạch đạt chuẩn</t>
  </si>
  <si>
    <t>Tỷ lệ xã có điểm phục vụ bưu chính đạt chuẩn</t>
  </si>
  <si>
    <t>Tỷ lệ xã có điểm cung cấp dịch vụ viễn thông công cộng đạt chuẩn</t>
  </si>
  <si>
    <t>Tỷ lệ xã có internet đến thôn đạt chuẩn</t>
  </si>
  <si>
    <t>Tỷ lệ trung bình sô hộ gia đình sử dụng dịch vụ cáp đường truyền internet trên 1 xã</t>
  </si>
  <si>
    <t>Tổng số nhà tạm</t>
  </si>
  <si>
    <t>Tổng số nhà bán kiên cố</t>
  </si>
  <si>
    <t>Tổng số nhà kiên cố</t>
  </si>
  <si>
    <t>Tổng số nhà tạm, nhà dột nát được xóa</t>
  </si>
  <si>
    <t>Tỷ lệ nhà được xây dựng đạt chuẩn</t>
  </si>
  <si>
    <t>Thu nhập bình quân đầu người/năm khu vực nông thôn trên toàn tỉnh</t>
  </si>
  <si>
    <t>Tổng số xã có thu nhập bình quân đầu người thấp dưới chuẩn NTM</t>
  </si>
  <si>
    <t>Số xã có thu nhập bình quân đầu người thấp dưới trung bình chung của tỉnh (cho khu vực nông thôn)</t>
  </si>
  <si>
    <t>Số xã có thu nhập bình quân đầu người thấp dưới trung bình chung của huyện (cho khu vực nông thôn)</t>
  </si>
  <si>
    <t>Giá trị trung bình tỷ trọng thu nhập của hộ gia đình từ sản xuất nông nghiệp</t>
  </si>
  <si>
    <t>Giá trị trung bình tỷ trọng thu nhập của hộ gia đình từ sản xuất phi nông nghiệp</t>
  </si>
  <si>
    <t>Tổng số xã thuộc danh sách xã nghèo CT135, xã thuộc huyện nghèo Chương trình 30a</t>
  </si>
  <si>
    <t>Tỷ lệ hộ nghèo</t>
  </si>
  <si>
    <t>Tổng số hộ nghèo được vay vốn trong năm (từ ngân hàng CSPT, NN, chương trình, dự án trên toàn tỉnh)</t>
  </si>
  <si>
    <t>Tổng số lao động trong độ tuổi</t>
  </si>
  <si>
    <t>Tổng số lao động thuộc lĩnh vực nông-lâm-thủy sản</t>
  </si>
  <si>
    <t>Tổng số lao động thuộc lĩnh vực CN-TTCN-Xây dựng</t>
  </si>
  <si>
    <t>Tổng số lao động thuộc lĩnh vực TM-DV</t>
  </si>
  <si>
    <t>Tổng số người đi lao động ngoại tỉnh</t>
  </si>
  <si>
    <t>Tổng số người đi xuất khẩu lao động</t>
  </si>
  <si>
    <t>Tổng số lao động cho các cơ sở sản xuất kinh doanh, doanh nghiệp đóng trên địa bàn các xã</t>
  </si>
  <si>
    <t>Tỷ lệ số lao động có tay nghề được đào tạo/tổng số lao động</t>
  </si>
  <si>
    <t>Số lớp đào tạo, tập huấn nghề được tổ chức trong năm cho các xã</t>
  </si>
  <si>
    <t>Tổng số HTX các lĩnh vực</t>
  </si>
  <si>
    <t>Tổng số HTX nông lâm thủy sản</t>
  </si>
  <si>
    <t>Tổng số HTX nông lâm thủy sản hoạt động hiệu quả theo chuẩn</t>
  </si>
  <si>
    <t>Tổng số THT các lĩnh vực</t>
  </si>
  <si>
    <t>Tổng số THT lĩnh vực nông lâm thủy sản</t>
  </si>
  <si>
    <t>Tổng số THT nông lâm thủy sản hoạt động hiệu quả theo chuẩn</t>
  </si>
  <si>
    <t>Tổng số học sinh đang học mầm non, mẫu giáo, tiểu học, THCS trên tổng số trẻ trong độ tuổi</t>
  </si>
  <si>
    <t>Tỷ lệ học sinh học tiểu học tiếp tục học lên THCS</t>
  </si>
  <si>
    <t>Tổng số xã đạt phổ cập giáo dục THCS theo tiêu chí 1 (Quyết định số 26/2001/QĐ-BGD&amp;ĐT)</t>
  </si>
  <si>
    <t>Tổng số xã đạt phổ cập giáo dục THCS theo tiêu chí 2 (Quyết định số 26/2001/QĐ-BGD&amp;ĐT)</t>
  </si>
  <si>
    <t>Tỷ lệ học sinh tốt nghiệp THCS tiếp tục học tiếp THPT, bổ túc, trường nghề</t>
  </si>
  <si>
    <t>Tỷ lệ người dân tham gia bảo hiểm y tế các loại</t>
  </si>
  <si>
    <t>Tỷ lệ trung tâm y tế xã đạt chuẩn trên tổng số TT y tế xã</t>
  </si>
  <si>
    <t>Tỷ lệ Hộ gia đình đạt danh hiệu Gia đình văn hóa</t>
  </si>
  <si>
    <t>Tỷ lệ thôn, bản đạt chuẩn làng văn hóa</t>
  </si>
  <si>
    <t>Tỷ lệ hộ GĐ được sử dụng nguồn nước sạch, hợp vệ sinh theo chuẩn</t>
  </si>
  <si>
    <t>Tổng công suất các công trình cung cấp nước sạch trên toàn tỉnh cho khu vực nông thôn</t>
  </si>
  <si>
    <t>Số công trình cung cấp nước sạch được cải tạo, nâng cấp, xây mới</t>
  </si>
  <si>
    <t>Tổng số cơ sở SX-KD, chăn nuôi, doanh nghiệp tại địa bàn các xã</t>
  </si>
  <si>
    <t>Tổng số cơ sở SX-KD, chăn nuôi, doanh nghiệp tại địa bàn các xã đạt chuẩn môi trường</t>
  </si>
  <si>
    <t>Số xã chịu ảnh hưởng ô nhiễm môi trường do các cơ sở SX-KD, chăn nuôi, doanh nghiệp ngoài địa bàn xã</t>
  </si>
  <si>
    <t>Tỷ lệ hộ gia đình sử dụng dịch vụ thu gom rác thải sinh hoạt</t>
  </si>
  <si>
    <t>Tỷ lệ thôn, bản, ấp có công trình, bể gom rác thải sinh hoạt</t>
  </si>
  <si>
    <t>Tổng số các tổ dịch vụ thu gom rác thải sinh hoạt</t>
  </si>
  <si>
    <t>Tổng số km kênh rãnh thóat nước mưa, nước thải sinh hoạt tại các khu dân cư được cứng hóa</t>
  </si>
  <si>
    <t>Tổng số nghĩa trang</t>
  </si>
  <si>
    <t>Tổng số nghĩa trang được xây dựng, duy trì và quản lý theo quy hoạch</t>
  </si>
  <si>
    <t>Số xã có quy chế quản lý nghĩa trang</t>
  </si>
  <si>
    <t>Tỷ lệ hộ gia đình còn có mộ táng tại khuôn viên nhà ở, vườn cây cạnh nhà</t>
  </si>
  <si>
    <t>Số hộ gia đình đã cải tạo, làm mới hàng rào bao quanh nhà ở khu dân cư</t>
  </si>
  <si>
    <t>Tỷ lệ số hộ gia đình chăn nuôi gia súc, gia cầm tại khuôn viên nhà ở</t>
  </si>
  <si>
    <t>Tỷ lệ hộ gia đình có hố xí (nhà tiêu)  hợp vệ sinh</t>
  </si>
  <si>
    <t>Tỷ lệ hộ gia đình có đủ 3 công trình hợp vệ sinh</t>
  </si>
  <si>
    <t>Số Cán bộ xã đạt chuẩn/tổng số cán bộ xã</t>
  </si>
  <si>
    <t>Tổng số lượt cán bộ tham dự các lớp tập huấn, đào tạo trong năm về thực hiện chương trình NTM của lãnh đạo Đảng ủy, UBND, BCĐ xã, BQL NTM xã, cán bộ chuyên trách NTM xã.</t>
  </si>
  <si>
    <t>Tỷ lệ xã có đủ các tổ chức trong hệ thống chính trị cơ sở theo quy định</t>
  </si>
  <si>
    <t>Tỷ lệ các xã có tất cả các tổ chức chính trị cơ sở đảm nhận ít nhất 1 nhiệm vụ cụ thể xây dựng NTM</t>
  </si>
  <si>
    <t>Tỷ lệ Đảng bộ xã đạt tiêu chuẩn "trong sạch vững mạnh"</t>
  </si>
  <si>
    <t>Tỷ lệ HĐND xã đạt tiêu chuẩn "trong sạch vững mạnh"</t>
  </si>
  <si>
    <t>Tỷ lệ UBND xã đạt tiêu chuẩn "trong sạch vững mạnh"</t>
  </si>
  <si>
    <t xml:space="preserve">Tỷ lệ xã có tất cả các tổ chức chính trị cơ sở đạt danh hiệu tiên tiến trở lên </t>
  </si>
  <si>
    <t>Tỷ lệ các xã đạt cả 3 chỉ tiêu về an ninh, trật tự xã hội</t>
  </si>
  <si>
    <t>Tỷ lệ các xã không đạt chỉ tiêu nào về an ninh, trật tự xã hội</t>
  </si>
  <si>
    <t>Số hoạt động tuyên truyền đã thực hiện</t>
  </si>
  <si>
    <t>Số xã chưa lập Đề án NTM</t>
  </si>
  <si>
    <t>Số xã đã được phê duyệt Đề án NTM</t>
  </si>
  <si>
    <t>Tổng số cuộc họp dân tại xã được tổ chức để lấy ý kiến người dân về Đồ án Quy hoạch</t>
  </si>
  <si>
    <t>Số lần họp</t>
  </si>
  <si>
    <t>Tổng số cuộc họp dân tại xã để lấy ý kiến về Đề án NTM</t>
  </si>
  <si>
    <t>Số km đường trục xã hiện có trên tổng số km cần phải làm theo Đề án NTM</t>
  </si>
  <si>
    <t>Số km đường trục xã, liên xã đã được bê tông hóa, nhựa hóa đạt chuẩn</t>
  </si>
  <si>
    <t>…..km/…...km</t>
  </si>
  <si>
    <t>Số km đường trục thôn, bản, ấp, xóm hiện có trên tổng số km cần làm theo Đề án NTM</t>
  </si>
  <si>
    <t>Số cầu, cống dân sinh được cải tạo, xây mới</t>
  </si>
  <si>
    <t>Tổng diện tích đất ở do người dân hiến đất phục vụ xây dựng đường xá, khu vui chơi…</t>
  </si>
  <si>
    <t>Tổng diện tích đất nông nghiệp do người dân hiến đất phục vụ xây dựng đường xá, khu vui chơi…</t>
  </si>
  <si>
    <t>Ghi số xã có quy hoạch đã được phê duyệt</t>
  </si>
  <si>
    <t>Chỉ tiêu phấn đấu đến 2015</t>
  </si>
  <si>
    <t>Ghi số xã đã công bố QH</t>
  </si>
  <si>
    <t>Ghi số xã đã hoàn thành trên 50% cắm mốc chỉ giới theo QH được phê duyệt</t>
  </si>
  <si>
    <t>Ghi số xã chưa tiến hành xây dựng đề án NTM</t>
  </si>
  <si>
    <t>Ghi số xã đã được phê duyệt đề án NTM</t>
  </si>
  <si>
    <t>Số cuộc họp dân các cấp xã, thôn, bản, ấp… lấy ý kiến về Đề án</t>
  </si>
  <si>
    <t>Tổng số các cuộc họp dân cấp xã, thôn, bản, ấp để lấy ý kiến góp ý cho Quy hoạch</t>
  </si>
  <si>
    <t>Ghi số km thực trạng chiều dài đường trục xã và tổng chiều dài được dự kiến cần làm theo Đề án NTM</t>
  </si>
  <si>
    <t>Số km đường đã được bê tông, nhựa hóa đạt chuẩn mới</t>
  </si>
  <si>
    <t>Ghi số km thực trạng chiều dài đường trục cấp thôn, bản, ấp và tổng chiều dài được dự kiến cần làm theo Đề án NTM</t>
  </si>
  <si>
    <t>Số km đường đã được cứng hóa đạt chuẩn mới</t>
  </si>
  <si>
    <t>Ghi số km thực trạng chiều dài đường ngõ xóm và tổng chiều dài được dự kiến cần làm theo Đề án NTM</t>
  </si>
  <si>
    <t>Tổng chiều dài ngõ xóm không bị lầy lội vào mùa mưa</t>
  </si>
  <si>
    <t>Ghi số km thực trạng chiều dài đường trục nội đồng và tổng chiều dài được dự kiến cần làm theo Đề án NTM</t>
  </si>
  <si>
    <t>Số km đường nội đồng đã được cứng hóa đạt chuẩn mới</t>
  </si>
  <si>
    <t>Ghi phần diện tích đất ở đã được hiến để làm các công trình công cộng</t>
  </si>
  <si>
    <t>Ghi phần diện tích đất nông nghiệp đã được hiến để làm các công trình công cộng</t>
  </si>
  <si>
    <t>Tổng số các công trình cầu cống phục vụ dân sinh được sửa chữa lớn, làm mới</t>
  </si>
  <si>
    <t>Tổng diện tích cây trồng cần được tưới tiêu</t>
  </si>
  <si>
    <t>Tổng diện tích cây trồng được tưới tiêu</t>
  </si>
  <si>
    <t>Tổng diện tích cây trồng cần được tưới trên địa bàn</t>
  </si>
  <si>
    <t>Tổng diện tích cây trồng đang được tưới  tiêu đáp ứng yêu cầu trên địa bàn</t>
  </si>
  <si>
    <t>Công trình có chủ quản lý rõ ràng</t>
  </si>
  <si>
    <t>Ghi tổng số trường. Ghi bổ sung tổng số điểm trường trên toàn tỉnh</t>
  </si>
  <si>
    <t>Số công trình được cải tạo, sửa chữa lớn</t>
  </si>
  <si>
    <t>Tỷ lệ % số các nhà văn hóa xã đã đạt chuẩn trên toàn tỉnh</t>
  </si>
  <si>
    <t>Tỷ lệ % số các trung tâm thể thao xã đã đạt chuẩn trên toàn tỉnh</t>
  </si>
  <si>
    <t>…./…..</t>
  </si>
  <si>
    <t xml:space="preserve">Tổng số nhà văn hóa, nhà sinh hoạt cộng đồng cấp thôn bản đạt chuẩn trên tổng số </t>
  </si>
  <si>
    <t>Ghi tổng số nhà văn hóa và trung tâm thể thao bị hạn chế khả năng mở rộng diện tích (do hết quĩ đất)</t>
  </si>
  <si>
    <t xml:space="preserve">Tổng số trung tâm thể thao cấp thôn bản đạt chuẩn trên tổng số </t>
  </si>
  <si>
    <t>…../…..</t>
  </si>
  <si>
    <t>Tổng diện tích các loại đất đất được người dân hiến tặng cho mở rộng diện tích nhà văn hóa, trung tâm thể thao</t>
  </si>
  <si>
    <t>Tổng số chợ thuộc khu vực nông thôn trên toàn tỉnh</t>
  </si>
  <si>
    <t>Tổng số chợ thuộc khu vực nông thôn được quy hoạch trên toàn tỉnh</t>
  </si>
  <si>
    <t>Tính mức thu nhập trung bình của các hộ có nguồn gốc từ hoạt động sản xuất nông nghiệp</t>
  </si>
  <si>
    <t>Tính mức thu nhập trung bình của các hộ có nguồn gốc từ hoạt động sản xuất khác</t>
  </si>
  <si>
    <t>Tổng số xã thuộc danh sách CT135/II và thuộc các huyện 30A</t>
  </si>
  <si>
    <t>Số hộ nghèo được vay vốn làm ăn từ tất cả các nguồn</t>
  </si>
  <si>
    <t>Tổng số vốn đã được cho hộ nghèo vay để làm ăn</t>
  </si>
  <si>
    <t>Tổng số vốn đã được cho những hộ khác vay để làm ăn (thuộc khu vực nông thôn)</t>
  </si>
  <si>
    <t>Tổng số lao động bất kể thành thị, nông thôn đang làm việc tại các cơ sở sản xuất kinh doanh, doanh nghiệp đóng trên địa bàn các xã</t>
  </si>
  <si>
    <t>Tỷ lệ % số lao động đã được đào tạo nghề</t>
  </si>
  <si>
    <t>Tổng số các lớp đào tạo, tập huấn được thực hiện</t>
  </si>
  <si>
    <t>Tổng số HTX trên địa bàn nông thôn thuộc tất cả các lĩnh vực</t>
  </si>
  <si>
    <t>Tổng số THT trên địa bàn nông thôn thuộc tất cả các lĩnh vực</t>
  </si>
  <si>
    <t>Tỷ lệ người dân thuộc khu vực nông thôn đã mua bảo hiểm y tế (BHYT nhà nước, công ty tư nhân)</t>
  </si>
  <si>
    <t>Tính cho các nhà máy, trạm bơm của nhà nước, tư nhân. Công suất vận hành tại thời điểm báo cáo</t>
  </si>
  <si>
    <t>Do các hoạt động xả thải (khói, bụi, nước thải, rác thải…) của các nhà máy, xưởng sản xuất nằm trên địa bàn khác ảnh hưởng tới xã mình</t>
  </si>
  <si>
    <t>Tính cho các bể thu gom từ cấp cụm dân cư trở lên.</t>
  </si>
  <si>
    <t>Tổng số tổ dịch vụ thu gom, xử lý rác tại khu vực nông thôn trên toàn tỉnh</t>
  </si>
  <si>
    <t xml:space="preserve">Tính các hộ có mộ táng tại vườn nhà </t>
  </si>
  <si>
    <t>Tính cho các hộ tiến hành cải tạo, xây mới hàng rào bao quanh cửa nhà, nhà theo hướng dẫn của xã, huyện, tỉnh</t>
  </si>
  <si>
    <t>Số lượng vật nuôi của mỗi hộ: &gt;1 trâu bò, &gt;3 lợn, &gt;20 gà</t>
  </si>
  <si>
    <t>Tính số lượt người được đào tạo</t>
  </si>
  <si>
    <t>Tổ chức đã đảm nhận theo Nghị quyết của HĐND, UBND xã</t>
  </si>
  <si>
    <t>Tính cho tất cả các hoạt động tuyên truyền. Nếu tách biệt các hoạt động, ghi thành từng dòng trong mục này</t>
  </si>
  <si>
    <t>Ghi các hoạt động khác tùy theo từng địa phương</t>
  </si>
  <si>
    <t>1.1.2</t>
  </si>
  <si>
    <t>1.1.3</t>
  </si>
  <si>
    <t>1.1.4</t>
  </si>
  <si>
    <t>1.1.5</t>
  </si>
  <si>
    <t>1.1.6</t>
  </si>
  <si>
    <t>1.2.1</t>
  </si>
  <si>
    <t>1.2.2</t>
  </si>
  <si>
    <t>1.3.1</t>
  </si>
  <si>
    <t>1.3.2</t>
  </si>
  <si>
    <t>1.3.3</t>
  </si>
  <si>
    <t>2.10</t>
  </si>
  <si>
    <t>3.10</t>
  </si>
  <si>
    <t>17.10</t>
  </si>
  <si>
    <t>-</t>
  </si>
  <si>
    <t>số hoạt động</t>
  </si>
  <si>
    <t>A1:Tên Tỉnh:</t>
  </si>
  <si>
    <t>Dữ liệu gôc 2010</t>
  </si>
  <si>
    <t>Phần chú giải (Không in cùng Báo cáo!)</t>
  </si>
  <si>
    <t xml:space="preserve">Số liệu báo cáo tính đến ngày: </t>
  </si>
  <si>
    <t>Ngày lập báo cáo:</t>
  </si>
  <si>
    <t>A4:Tổng số xã:</t>
  </si>
  <si>
    <t>A5:Tổng số xã điểm:</t>
  </si>
  <si>
    <t>A6: Tổng số thôn, bản, ấp:</t>
  </si>
  <si>
    <t>A7: Tổng số thôn, bản, ấp thuộc các xã điểm:</t>
  </si>
  <si>
    <t>A3:Tổng số Huyện điểm:</t>
  </si>
  <si>
    <t>A2:Tổng số Huyện, Thị trấn:</t>
  </si>
  <si>
    <t>NTM:</t>
  </si>
  <si>
    <t>Nông thôn mới</t>
  </si>
  <si>
    <t>NVH</t>
  </si>
  <si>
    <t>Nhà văn hóa</t>
  </si>
  <si>
    <t>TTTT</t>
  </si>
  <si>
    <t>Trung tâm thể thao</t>
  </si>
  <si>
    <t>Tổng số vốn được cho người nghèo vay trong năm (từ ngân hàng CSPT, NN, chương trình, dự án trên toàn tỉnh) để phát triển sản xuất</t>
  </si>
  <si>
    <t>Tổng số vốn được cho người dân vay trong năm (từ Ngân hàng CSPT, NN, chương trình, dự án trên toàn tỉnh)  để phát triển sản xuất</t>
  </si>
  <si>
    <t>CN-TTCN</t>
  </si>
  <si>
    <t>Công nghiệp và Tiểu thủ công nghiệp</t>
  </si>
  <si>
    <t>HTX</t>
  </si>
  <si>
    <t>Hợp tác xã</t>
  </si>
  <si>
    <t>THT</t>
  </si>
  <si>
    <t>Tổ hợp tác</t>
  </si>
  <si>
    <t>THCS</t>
  </si>
  <si>
    <t>THPT</t>
  </si>
  <si>
    <t>Trung học cơ sở</t>
  </si>
  <si>
    <t>Trung học phổ thông</t>
  </si>
  <si>
    <t>SX-KD</t>
  </si>
  <si>
    <t>Sản xuất, kinh doanh</t>
  </si>
  <si>
    <t>UBND</t>
  </si>
  <si>
    <t>HĐND</t>
  </si>
  <si>
    <t>Ủy ban nhân dân</t>
  </si>
  <si>
    <t>Hội đồng nhân dân</t>
  </si>
  <si>
    <t>Doanh nghiệp</t>
  </si>
  <si>
    <t>Biểu 1</t>
  </si>
  <si>
    <t>Cột số 5</t>
  </si>
  <si>
    <t>Cột số 11</t>
  </si>
  <si>
    <t>Giá trị tính lũy kế chỉ áp dụng cho các kết quả riêng biệt hàng năm được cộng dồn lại.</t>
  </si>
  <si>
    <t>Các số liệu phản ánh thực trạng từng năm sẽ là kết quả thời điểm cuối cùng</t>
  </si>
  <si>
    <t>Ví dụ:      - Số lượt người được đào tạo năm 2011 là 300, 2012: 450, 2013: 200. Lũy kế 3 năm là 950</t>
  </si>
  <si>
    <t xml:space="preserve">- Số nhà dột nát được xóa năm 2011 là 8, 2012: 25, 2013: 70. Lũy kế 3 năm là 103. </t>
  </si>
  <si>
    <t>Cột số 4</t>
  </si>
  <si>
    <t>Bổ sung những nội dung hoạt động tùy theo từng địa phương</t>
  </si>
  <si>
    <t>Biểu 3a</t>
  </si>
  <si>
    <t>Các xã thuộc nhóm đạt từ 0 đến 2 tiêu chí và nhóm đạt từ 17 đến 19 tiêu chí cần được liệt kê tên xã.</t>
  </si>
  <si>
    <t>Danh sách được liệt kê và đính kèm Báo cáo.</t>
  </si>
  <si>
    <t xml:space="preserve">Chuẩn NTM là chuẩn Đạt, phần trăm đạt theo yêu cầu của Quyết định 491/QĐ-TTg, 342/QĐ-TTg cho từng vùng miền </t>
  </si>
  <si>
    <t>và theo Quyết định của từng tỉnh cho từng tiêu chí cụ thể.</t>
  </si>
  <si>
    <t xml:space="preserve">Dữ liệu gốc là dữ liệu tổng hợp có được từ năm 2010, làm cơ sở đánh giá mức độ tiến bộ. Nếu không có thì để trống.  </t>
  </si>
  <si>
    <t xml:space="preserve">Ví dụ:      - Tỷ lệ hộ sử dụng điện an toàn năm 2011 là 20%, 2012: 25%, 2013: 30% thì Lũy kế 3 năm là 30% </t>
  </si>
  <si>
    <t>- Số xã có thu nhập trung bình thấp hơn TB chung của tỉnh năm 2011 là 15, 2012 là 10, 2013 là 20. Lũy kế 3 năm là 20.</t>
  </si>
  <si>
    <t>Mục thứ 20, 21: các hoạt động khác</t>
  </si>
  <si>
    <t>KẾT QUẢ THỰC HIỆN CHƯƠNG TRÌNH MTQG XÂY DỰNG NÔNG THÔN MỚI</t>
  </si>
  <si>
    <t>(Kèm theo Công văn số             /BCĐTW  ngày         /5/2013 của Ban Chỉ đạo Trung ương Chương trình MTQG xây dựng nông thôn mới)</t>
  </si>
  <si>
    <t>MỤC TIÊU</t>
  </si>
  <si>
    <t>I</t>
  </si>
  <si>
    <t>Số xã đạt 18 tiêu chí</t>
  </si>
  <si>
    <t>Số xã đạt 17 tiêu chí</t>
  </si>
  <si>
    <t xml:space="preserve">Kết quả đạt chuẩn theo từng tiêu chí </t>
  </si>
  <si>
    <t>II</t>
  </si>
  <si>
    <t>Kết quả đạt chuẩn tiêu chí theo xã</t>
  </si>
  <si>
    <t>TỔNG SỐ</t>
  </si>
  <si>
    <t>Đầu tư phát triển</t>
  </si>
  <si>
    <t>III</t>
  </si>
  <si>
    <t>VỐN LỒNG GHÉP</t>
  </si>
  <si>
    <t>IV</t>
  </si>
  <si>
    <t>V</t>
  </si>
  <si>
    <t>VỐN DOANH NGHIỆP</t>
  </si>
  <si>
    <t>VI</t>
  </si>
  <si>
    <t>CỘNG ĐỒNG DÂN CƯ</t>
  </si>
  <si>
    <t>Tiền mặt</t>
  </si>
  <si>
    <t>Trường học</t>
  </si>
  <si>
    <t>Số, ngày, tháng ban hành</t>
  </si>
  <si>
    <t>Loại văn bản</t>
  </si>
  <si>
    <t>Trích yếu</t>
  </si>
  <si>
    <t>Ghi chú</t>
  </si>
  <si>
    <t xml:space="preserve">Mục tiêu </t>
  </si>
  <si>
    <t xml:space="preserve">Nội dung chủ yếu 
của cơ chế chính sách </t>
  </si>
  <si>
    <t>ĐVT: Triệu đồng</t>
  </si>
  <si>
    <t>Sự nghiệp</t>
  </si>
  <si>
    <t>NGÂN SÁCH TRUNG ƯƠNG</t>
  </si>
  <si>
    <t>NGÂN SÁCH ĐỊA PHƯƠNG</t>
  </si>
  <si>
    <t>Mức đạt tiêu chí bình quân/xã</t>
  </si>
  <si>
    <t>Mức đạt tiêu chí bình quân/xã nghèo, đặc biệt khó khăn</t>
  </si>
  <si>
    <t>VỐN TÍN DỤNG (*)</t>
  </si>
  <si>
    <t>Phụ biểu số 01</t>
  </si>
  <si>
    <t>Phụ biểu số 02</t>
  </si>
  <si>
    <t>Giao thông</t>
  </si>
  <si>
    <t>Thủy lợi</t>
  </si>
  <si>
    <t>Thông tin và truyền thông</t>
  </si>
  <si>
    <t>Nhà ở dân cư</t>
  </si>
  <si>
    <t>Thu nhập</t>
  </si>
  <si>
    <t>Hộ nghèo</t>
  </si>
  <si>
    <t>Tổ chức sản xuất</t>
  </si>
  <si>
    <t>Y tế</t>
  </si>
  <si>
    <t>Văn hóa</t>
  </si>
  <si>
    <t>Môi trường và an toàn thực phẩm</t>
  </si>
  <si>
    <t>Quốc phòng và an ninh</t>
  </si>
  <si>
    <t>Tổng số xã/tiêu chí</t>
  </si>
  <si>
    <t>Phụ biểu số 06</t>
  </si>
  <si>
    <t>ĐVT</t>
  </si>
  <si>
    <t>Số xã đạt 19 tiêu chí đã có QĐ công nhận</t>
  </si>
  <si>
    <t>Số xã đạt 16 tiêu chí</t>
  </si>
  <si>
    <t>Số xã đạt 15 tiêu chí</t>
  </si>
  <si>
    <t>Số xã đạt 14 tiêu chí</t>
  </si>
  <si>
    <t>Số xã đạt 13 tiêu chí</t>
  </si>
  <si>
    <t>Số xã đạt 12 tiêu chí</t>
  </si>
  <si>
    <t>Số xã đạt 11 tiêu chí</t>
  </si>
  <si>
    <t>Số xã đạt 10 tiêu chí</t>
  </si>
  <si>
    <t>Số xã đạt 9 tiêu chí</t>
  </si>
  <si>
    <t>Số xã đạt 8 tiêu chí</t>
  </si>
  <si>
    <t>Số xã đạt 7 tiêu chí</t>
  </si>
  <si>
    <t>Số xã đạt 6 tiêu chí</t>
  </si>
  <si>
    <t>Số xã đạt 5 tiêu chí</t>
  </si>
  <si>
    <t>Số xã đạt 4 tiêu chí</t>
  </si>
  <si>
    <t>Số xã đạt 3 tiêu chí</t>
  </si>
  <si>
    <t>Số xã đạt 2 tiêu chí</t>
  </si>
  <si>
    <t>Số xã đạt 1 tiêu chí</t>
  </si>
  <si>
    <t>1. Số xã đạt tiêu chí Quy hoạch</t>
  </si>
  <si>
    <t>2. Số xã đạt tiêu chí Giao thông</t>
  </si>
  <si>
    <t>3. Số xã đạt tiêu chí Thủy lợi</t>
  </si>
  <si>
    <t>4. Số xã đạt tiêu chí Điện</t>
  </si>
  <si>
    <t>5. Số xã đạt tiêu chí Trường học</t>
  </si>
  <si>
    <t>6. Số xã đạt tiêu chí Cơ sở vật chất văn hóa</t>
  </si>
  <si>
    <t>7. Số xã đạt tiêu chí Cơ sở thương mại hạ tầng nông thôn</t>
  </si>
  <si>
    <t>8. Số xã đạt tiêu chí Thông tin và truyền thông</t>
  </si>
  <si>
    <t>Năm 2016 vẫn đánh giá theo QĐ 491, hết hiệu lực</t>
  </si>
  <si>
    <t xml:space="preserve">9. Số xã đạt tiêu chí Nhà ở dân cư </t>
  </si>
  <si>
    <t>10. Số xã đạt tiêu chí Thu nhập</t>
  </si>
  <si>
    <t>11. Số xã đạt tiêu chí Hộ nghèo</t>
  </si>
  <si>
    <t>12. Số xã đạt tiêu chí Lao động có việc làm</t>
  </si>
  <si>
    <t>13. Số xã đạt tiêu chí Tổ chức sản xuất</t>
  </si>
  <si>
    <t>14. Số xã đạt tiêu chí giáo dục và đào tạo</t>
  </si>
  <si>
    <t>Liên quan đến tỷ lệ được phổ cập, tốt nghiệp THCS, LĐ được đào tạo có biến động theo từng năm</t>
  </si>
  <si>
    <t>15. Số xã đạt tiêu chí Y tế</t>
  </si>
  <si>
    <t>Liên quan tỷ lệ trẻ suy dinh dưỡng thấp còi, có biến động theo từng năm</t>
  </si>
  <si>
    <t>16. Số xã đạt tiêu chí văn hóa</t>
  </si>
  <si>
    <t>17. Số xã đạt tiêu chí Môi trường và an toàn thực phẩm</t>
  </si>
  <si>
    <t>18. Số xã đạt tiêu chí hệ thống chính trị và tiếp cận pháp luật</t>
  </si>
  <si>
    <t>19. Số xã đạt tiêu chí An ninh, trật tự XH</t>
  </si>
  <si>
    <t>TÊN ĐƠN VỊ</t>
  </si>
  <si>
    <t>Nội dung tiêu chí</t>
  </si>
  <si>
    <t xml:space="preserve">Quy hoạch </t>
  </si>
  <si>
    <t xml:space="preserve">Điện </t>
  </si>
  <si>
    <t>Cơ sở vật chất văn hóa</t>
  </si>
  <si>
    <t>Cơ sở hạ tầng thương mại nông thôn</t>
  </si>
  <si>
    <t xml:space="preserve">Lao động có việc làm </t>
  </si>
  <si>
    <t xml:space="preserve">Giáo dục và đào tạo </t>
  </si>
  <si>
    <t>Hệ thống tổ chức chính trị và tiếp cận pháp luật</t>
  </si>
  <si>
    <t>Huyện Tuần Giáo</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</si>
  <si>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</si>
  <si>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</si>
  <si>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</si>
  <si>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</si>
  <si>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</si>
  <si>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</si>
  <si>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</si>
  <si>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</si>
  <si>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</si>
  <si>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</si>
  <si>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</si>
  <si>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</si>
  <si>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</si>
  <si>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</si>
  <si>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</si>
  <si>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</si>
  <si>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</si>
  <si>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</si>
  <si>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Quyết định</t>
  </si>
  <si>
    <t>290/2017/QĐ-UBND ngày 17/4/2017</t>
  </si>
  <si>
    <t>Ban hành quy định mức hỗ trợ từ ngân sách nhà nước để xây dựng đường giao thông nông thôn và nhà văn hóa bản có quy mô nhỏ, kỹ thuật đơn giản theo tiêu chí NTM giai đoạn 2016-2020</t>
  </si>
  <si>
    <t>Hoàn thiện tiêu chí số 2 và tiêu chí số 6 của Bộ tiêu chí quốc gia nông thôn mới</t>
  </si>
  <si>
    <t xml:space="preserve">Hỗ trợ hỗ trợ từ ngân sách nhà nước để xây dựng đường giao thông nông thôn và nhà văn hóa bản có quy mô nhỏ, kỹ thuật đơn giản theo tiêu chí NTM </t>
  </si>
  <si>
    <t>Ngày công và hiện vật quy đổi (hiến đất)</t>
  </si>
  <si>
    <r>
      <t xml:space="preserve">(*): </t>
    </r>
    <r>
      <rPr>
        <b/>
        <sz val="11"/>
        <rFont val="Times New Roman"/>
        <family val="1"/>
      </rPr>
      <t>Vốn tín dụng</t>
    </r>
    <r>
      <rPr>
        <sz val="11"/>
        <rFont val="Times New Roman"/>
        <family val="1"/>
      </rPr>
      <t>: do Ngân hàng Nhà nước chi nhánh các tỉnh, thành phố trực thuộc Trung ương cung cấp theo hướng dẫn của Ngân hàng Nhà nước Việt Nam.</t>
    </r>
  </si>
  <si>
    <t>Kế hoạch năm 2021</t>
  </si>
  <si>
    <t xml:space="preserve">Kết quả  </t>
  </si>
  <si>
    <t>13,5</t>
  </si>
  <si>
    <t>Số TT</t>
  </si>
  <si>
    <t>Tên tiêu chí</t>
  </si>
  <si>
    <t>Chỉ tiêu chung của tỉnh</t>
  </si>
  <si>
    <t>Chỉ tiêu theo vùng</t>
  </si>
  <si>
    <t>Đơn vị</t>
  </si>
  <si>
    <t>Xã 135 [4]</t>
  </si>
  <si>
    <t>Xã còn lại</t>
  </si>
  <si>
    <t>Chiềng Đông (135)</t>
  </si>
  <si>
    <t>Chiềng Sinh (135)</t>
  </si>
  <si>
    <t>Nà Sáy (135)</t>
  </si>
  <si>
    <t>Mường Khong (135)</t>
  </si>
  <si>
    <t>Mường Thín (135)</t>
  </si>
  <si>
    <t>Quài Tở (135)</t>
  </si>
  <si>
    <t>Tỏa Tình (135)</t>
  </si>
  <si>
    <t>Tênh Phông (135)</t>
  </si>
  <si>
    <t>Quài Cang (135)</t>
  </si>
  <si>
    <t>Quài Nưa (135)</t>
  </si>
  <si>
    <t>Pú Nhung (135)</t>
  </si>
  <si>
    <t>Rạng Đông (135)</t>
  </si>
  <si>
    <t>Phình Sáng (135)</t>
  </si>
  <si>
    <t>Ta Ma (135)</t>
  </si>
  <si>
    <t>Mùn Chung (135)</t>
  </si>
  <si>
    <t>Nà Tòng (135)</t>
  </si>
  <si>
    <t>Mường Mùn (135)</t>
  </si>
  <si>
    <t>Pú Xi (135)</t>
  </si>
  <si>
    <t>Tổng tiêu chí đạt được</t>
  </si>
  <si>
    <t>I. QUY HOẠCH</t>
  </si>
  <si>
    <t>Quy hoạch</t>
  </si>
  <si>
    <t>1.1. Có quy hoạch chung xây dựng xã[1] được phê duyệt và được công bố công khai đúng thời hạn</t>
  </si>
  <si>
    <t>Đạt</t>
  </si>
  <si>
    <t>1.2. Ban hành quy định quản lý quy hoạch chung xây dựng xã và tổ chức thực hiện theo quy hoạch</t>
  </si>
  <si>
    <t>Đánh giá tiêu chí</t>
  </si>
  <si>
    <t>II. HẠ TẦNG KINH TẾ - XÃ HỘI</t>
  </si>
  <si>
    <t>2.1. Tỷ lệ đường xã và đường từ trung tâm xã đến đường huyện được nhựa hóa hoặc bê tông hóa, đảm bảo ô tô đi lại thuận tiện quanh năm</t>
  </si>
  <si>
    <t>2.2. Tỷ lệ đường trục thôn, bản và đường liên thôn, bản ít nhất được cứng hóa, đảm bảo ô tô đi lại thuận tiện quanh năm</t>
  </si>
  <si>
    <t xml:space="preserve"> - Tỷ lệ đường trục thôn, bản và đường liên thôn, bản đảm bảo ô tô đi lại thuận tiện quanh năm</t>
  </si>
  <si>
    <t xml:space="preserve"> - Tỷ lệ đường trục thôn, bản và đường liên thôn, bản được cứng hóa</t>
  </si>
  <si>
    <t>≥40%</t>
  </si>
  <si>
    <t>≥50%</t>
  </si>
  <si>
    <t>2.3. Đường ngõ, xóm sạch và không lầy lội vào mùa mưa</t>
  </si>
  <si>
    <t>Chưa đạt</t>
  </si>
  <si>
    <t>chưa đạt</t>
  </si>
  <si>
    <t>Chưa Đạt</t>
  </si>
  <si>
    <t>2.4. Đường trục chính nội đồng đảm bảo vận chuyển hàng hóa thuận tiện quanh năm</t>
  </si>
  <si>
    <t>3.1. Tỷ lệ đất sản xuất nông nghiệp được tưới và tiêu chủ động</t>
  </si>
  <si>
    <t>3.1.1. Tỷ lệ diện tích đất sản xuất lúa 2 vụ được tưới và tiêu nước chủ động đạt tỷ lệ</t>
  </si>
  <si>
    <t>≥75%</t>
  </si>
  <si>
    <t>≥70%</t>
  </si>
  <si>
    <t>≥80%</t>
  </si>
  <si>
    <t>3.1.2. Tỷ lệ diện tích đất sản xuất lúa 1 vụ được tưới chủ động đạt tỷ lệ</t>
  </si>
  <si>
    <t>3.1.3. Tỷ lệ đất nương, đất bãi phải có bờ hoặc thành ruộng cạn đạt tỷ lệ</t>
  </si>
  <si>
    <t>≥60%</t>
  </si>
  <si>
    <t>3.2. Đảm bảo đủ điều kiện đáp ứng yêu cầu dân sinh và theo quy định về phòng chống thiên tai tại chỗ</t>
  </si>
  <si>
    <t>đạt</t>
  </si>
  <si>
    <t>1</t>
  </si>
  <si>
    <t>Điện</t>
  </si>
  <si>
    <t>4.1. Hệ thống điện đạt chuẩn</t>
  </si>
  <si>
    <t>4.2. Tỷ lệ hộ sử dụng điện thường xuyên, an toàn từ các nguồn</t>
  </si>
  <si>
    <t>≥95%</t>
  </si>
  <si>
    <t>98,7%</t>
  </si>
  <si>
    <t>Tỷ lệ trường học các cấp: mầm non, tiểu học, trung học cơ sở có cơ sở vật chất và thiết bị dạy học đạt chuẩn quốc gia</t>
  </si>
  <si>
    <t xml:space="preserve">Cơ sở vật chất văn hóa </t>
  </si>
  <si>
    <t xml:space="preserve"> Xã đạt tiêu chí cơ sở vật chất văn hóa khi đáp ứng một trong các yêu cầu sau:</t>
  </si>
  <si>
    <t>I. Đối với các xã xây dựng mới Cơ sở vật chất văn hóa</t>
  </si>
  <si>
    <t>6.1. Xã có nhà văn hóa hoặc hội trường đa năng và sân thể thao phục vụ sinh hoạt văn hóa, thể thao của toàn xã</t>
  </si>
  <si>
    <t>6.1.1. Xã có nhà văn hóa hoặc hội trường đa năng đảm bảo đạt chuẩn theo quy định của khu vực</t>
  </si>
  <si>
    <t>- Có diện tích đất quy hoạch.</t>
  </si>
  <si>
    <t>≥300m2</t>
  </si>
  <si>
    <t>4000m2</t>
  </si>
  <si>
    <t>978m2</t>
  </si>
  <si>
    <t>800m2</t>
  </si>
  <si>
    <t>≥300 m2</t>
  </si>
  <si>
    <t>≥ 300 m2</t>
  </si>
  <si>
    <t>- Có đủ phòng chức năng theo quy định (phòng hành chính; đọc sách, báo, thư viện; thông tin truyền thanh; câu lạc bộ; hoặc tập các môn thể thao đơn giản)</t>
  </si>
  <si>
    <t>3 - 4 phòng</t>
  </si>
  <si>
    <t>3 phòng</t>
  </si>
  <si>
    <t>4 phòng</t>
  </si>
  <si>
    <t xml:space="preserve"> đạt</t>
  </si>
  <si>
    <t>- Đảm bảo chỗ ngồi tối thiểu theo quy định vùng.</t>
  </si>
  <si>
    <t>125 chỗ ngồi</t>
  </si>
  <si>
    <t>100 chỗ ngồi</t>
  </si>
  <si>
    <t>150 chỗ ngồi</t>
  </si>
  <si>
    <t>- Đảm bảo trang thiết bị hoạt động (bàn, ghế, giá, tủ, trang bị âm thanh, ánh sáng, thông gió, đài truyền thanh; dụng cụ thể dục thể thao đảm bảo theo công trình TDTT và các môn thể thao của từng xã)</t>
  </si>
  <si>
    <t xml:space="preserve"> Đạt 80%</t>
  </si>
  <si>
    <t>- Có cán bộ quản lý nhà văn hóa.</t>
  </si>
  <si>
    <t>6.1.2. Khu thể thao (chưa tính sân vận động) đạt chỉ tiêu theo vùng [5]</t>
  </si>
  <si>
    <t>≥1200m2</t>
  </si>
  <si>
    <t>≥500m2</t>
  </si>
  <si>
    <t xml:space="preserve">≥1200m2 </t>
  </si>
  <si>
    <t>6.2. Xã có điểm vui chơi, giải trí và thể thao cho trẻ em và người cao tuổi theo quy định[2]</t>
  </si>
  <si>
    <t>- Diện tích điểm vui chơi, giải trí và thể thao.</t>
  </si>
  <si>
    <t xml:space="preserve"> - Đảm bảo các trang thiết bị hoạt động vui chơi, giải trí, thể dục thể thao cho trẻ em và người cao tuổi</t>
  </si>
  <si>
    <t>6.3. Tỷ lệ thôn, bản và liên thôn bản có nhà văn hóa hoặc nơi sinh hoạt văn hóa, thể thao phục vụ cộng đồng</t>
  </si>
  <si>
    <t>II.Đối với các xã sử dụng cơ sở vật chất văn hóa hiện có</t>
  </si>
  <si>
    <t>Đối với các địa phương gặp khó khăn trong việc bố trí diện tích đất và huy động các nguồn lực để xây dựng mới trung tâm văn hóa - thể thao xã, nhà văn hóa - khu thể thao thôn thì tạm thời sử dụng các cơ sở vật chất hiện có như hội trường, trung tâm học tập cộng đồng, đình làng, nhà văn hóa liên thôn, bản để sinh hoạt văn hóa vẫn được tính đạt tiêu chí về xây dựng cơ sở vật chất văn hóa.</t>
  </si>
  <si>
    <t>I. Đối với xã có cơ sở hạ tầng thương mại nông thôn, xã đạt tiêu chí cơ sở hạ tâng thương mại nông thôn khi đáp ứng một trong các yêu cầu sau:</t>
  </si>
  <si>
    <t>1. Xã có chợ nông thôn hoặc nơi mua bán, trao đổi hàng hóa đáp ứng chỉ tiêu sau:</t>
  </si>
  <si>
    <t xml:space="preserve"> - Chợ phải Có trong quy hoạch được cấp Có thẩm quyền phê duyệt.</t>
  </si>
  <si>
    <t xml:space="preserve"> - Về diện tích, mặt bằng chợ: có mặt bằng chợ phù hợp với quy mô hoạt động chợ (bố trí đủ diện tích cho các hộ kinh doanh cố định, không cố định và các dịch vụ tối thiểu tại chợ; diện tích tối thiểu cho một điểm kinh doanh trong chợ là 3m2 )</t>
  </si>
  <si>
    <t>- Nhà chợ chính phải bảo đảm kiên cố hoặc bán kiên cố.</t>
  </si>
  <si>
    <t>- Các hạng mục phụ trợ và kỹ thuật công trình đảm bảo theo quy định.</t>
  </si>
  <si>
    <t>- Điều hành quản lý chợ đảm bảo theo quy định</t>
  </si>
  <si>
    <t>2. Có siêu thị mini hoặc cửa hàng tiện lợi hoặc cửa hàng kinh doanh tổng hợp đạt chuẩn</t>
  </si>
  <si>
    <r>
      <t xml:space="preserve">2.1. Siêu thị mini đạt chuẩn. </t>
    </r>
    <r>
      <rPr>
        <i/>
        <sz val="8"/>
        <rFont val="Times New Roman"/>
        <family val="1"/>
      </rPr>
      <t>Có diện tích kinh doanh từ 200m</t>
    </r>
    <r>
      <rPr>
        <i/>
        <vertAlign val="superscript"/>
        <sz val="8"/>
        <rFont val="Times New Roman"/>
        <family val="1"/>
      </rPr>
      <t>2</t>
    </r>
    <r>
      <rPr>
        <i/>
        <sz val="8"/>
        <rFont val="Times New Roman"/>
        <family val="1"/>
      </rPr>
      <t xml:space="preserve"> và có bãi để xe với quy mô phù hợp; danh mục hàng hóa kinh doanh từ 500 tên hàng trở lên</t>
    </r>
  </si>
  <si>
    <r>
      <t xml:space="preserve">2.2. Cửa hàng tiện lợi hoặc cửa hàng kinh doanh tổng hợp.  </t>
    </r>
    <r>
      <rPr>
        <i/>
        <sz val="8"/>
        <rFont val="Times New Roman"/>
        <family val="1"/>
      </rPr>
      <t>Có diện tích kinh doanh tối thiểu từ 50m</t>
    </r>
    <r>
      <rPr>
        <i/>
        <vertAlign val="superscript"/>
        <sz val="8"/>
        <rFont val="Times New Roman"/>
        <family val="1"/>
      </rPr>
      <t>2</t>
    </r>
    <r>
      <rPr>
        <i/>
        <sz val="8"/>
        <rFont val="Times New Roman"/>
        <family val="1"/>
      </rPr>
      <t xml:space="preserve"> trở lên và có nơi để xe với quy mô phù hợp; danh mục hàng hóa kinh doanh từ 200 tên hàng trở lên</t>
    </r>
  </si>
  <si>
    <t>II. Đối với xã chưa có hoặc không có cơ sở hạ tầng thương mại nông thôn:</t>
  </si>
  <si>
    <r>
      <t>Xã có quy hoạch cơ sở hạ tầng thương mại nông thôn nhưng do nhu cầu thực tế chưa cần đầu tư xây dựng hoặc xã không có trong quy hoạch cơ sở hạ tầng thương mại nông thôn thì sẽ</t>
    </r>
    <r>
      <rPr>
        <sz val="8"/>
        <rFont val="Times New Roman"/>
        <family val="1"/>
      </rPr>
      <t xml:space="preserve"> không xem xét Tiêu chí cơ sở hạ tầng thương mại nông thôn. Việc xem xét công nhận xã đạt chuẩn nông thôn mới được thực hiện trên cơ sở xem xét, đánh giá các tiêu chí còn lại trong Bộ tiêu chí về xã nông thôn mới.</t>
    </r>
  </si>
  <si>
    <t>Thông tin và Truyền thông</t>
  </si>
  <si>
    <t>8.1. Xã có điểm phục vụ bưu chính</t>
  </si>
  <si>
    <t>8.2. Xã có dịch vụ viễn thông, internet</t>
  </si>
  <si>
    <t>8.3. Xã có đài truyền thanh và đạt tỷ lệ hệ thống loa đến các thôn</t>
  </si>
  <si>
    <t xml:space="preserve"> ≥80%</t>
  </si>
  <si>
    <t>8.4. Xã có ứng dụng công nghệ thông tin trong công tác quản lý, điều hành</t>
  </si>
  <si>
    <t>9.1. Nhà tạm, dột nát</t>
  </si>
  <si>
    <t>Không</t>
  </si>
  <si>
    <t>9.2. Tỷ lệ hộ có nhà ở đạt tiêu chuẩn theo quy định</t>
  </si>
  <si>
    <t>90%</t>
  </si>
  <si>
    <t>III. KINH TẾ VÀ TỔ CHỨC SẢN XUẤT</t>
  </si>
  <si>
    <t>Thu nhập bình quân đầu người khu vực nông thôn (triệu đồng/người/năm):</t>
  </si>
  <si>
    <t>Năm 2017 (triệu đồng/người)</t>
  </si>
  <si>
    <t>≥26</t>
  </si>
  <si>
    <t>Năm 2018 (triệu đồng/người)</t>
  </si>
  <si>
    <t>≥30</t>
  </si>
  <si>
    <t>Năm 2019 (triệu đồng/người)</t>
  </si>
  <si>
    <t>≥33</t>
  </si>
  <si>
    <t>Năm 2020 (triệu đồng/người)</t>
  </si>
  <si>
    <t>≥36</t>
  </si>
  <si>
    <t>Tỷ lệ hộ nghèo đa chiều (Dự ước)</t>
  </si>
  <si>
    <t>≤12%</t>
  </si>
  <si>
    <t>0</t>
  </si>
  <si>
    <t>Lao động có việc làm</t>
  </si>
  <si>
    <t>Tỷ lệ người có việc làm trên dân số trong độ tuổi lao động có khả năng tham gia lao động</t>
  </si>
  <si>
    <t>≥90%</t>
  </si>
  <si>
    <t>13.1. Xã có hợp tác xã hoạt động theo đúng quy định của Luật Hợp tác xã năm 2012</t>
  </si>
  <si>
    <t>13.2. Xã có mô hình liên kết sản xuất gắn với tiêu thụ nông sản chủ lực đảm bảo bền vững</t>
  </si>
  <si>
    <t>IV. VĂN HÓA - XÃ HỘI - MÔI TRƯỜNG</t>
  </si>
  <si>
    <t>Giáo dục và Đào tạo</t>
  </si>
  <si>
    <t>14.1. Phổ cập giáo dục mầm non cho trẻ 5 tuổi, xóa mù chữ mức độ 2, phổ cập giáo dục tiểu học mức độ 2; phổ cập giáo dục trung học cơ sở mức độ 2</t>
  </si>
  <si>
    <t>14.2. Tỷ lệ học sinh tốt nghiệp trung học cơ sở được tiếp tục học trung học (phổ thông, bổ túc, trung cấp)</t>
  </si>
  <si>
    <t>14.3. Tỷ lệ lao động có việc làm qua đào tạo</t>
  </si>
  <si>
    <t>≥25%</t>
  </si>
  <si>
    <t>15.1. Tỷ lệ người dân tham gia bảo hiểm y tế</t>
  </si>
  <si>
    <t>≥85%</t>
  </si>
  <si>
    <t>100%</t>
  </si>
  <si>
    <t>15.2. Xã đạt tiêu chí quốc gia về y tế</t>
  </si>
  <si>
    <t>15.3. Tỷ lệ trẻ em dưới 5 tuổi bị suy dinh dưỡng thể thấp còi (chiều cao theo tuổi)</t>
  </si>
  <si>
    <t>≤26,7%</t>
  </si>
  <si>
    <t>Tỷ lệ thôn, bản đạt tiêu chuẩn văn hóa theo quy định</t>
  </si>
  <si>
    <t>40%</t>
  </si>
  <si>
    <t>14%</t>
  </si>
  <si>
    <t>83,3%</t>
  </si>
  <si>
    <t>28,5%</t>
  </si>
  <si>
    <t>75%</t>
  </si>
  <si>
    <t>84%</t>
  </si>
  <si>
    <t>76,9%</t>
  </si>
  <si>
    <t>71,4%</t>
  </si>
  <si>
    <t>66,7%</t>
  </si>
  <si>
    <t>88,9%</t>
  </si>
  <si>
    <t>30%</t>
  </si>
  <si>
    <t xml:space="preserve"> Tổng hợp sau</t>
  </si>
  <si>
    <t xml:space="preserve">                                                                                                                                                                          Môi trường và an toàn thực phẩm</t>
  </si>
  <si>
    <t>17.1. Tỷ lệ hộ được sử dụng nước sinh hoạt hợp vệ sinh và nước sạch theo quy định</t>
  </si>
  <si>
    <t>(≥50% nước sạch)</t>
  </si>
  <si>
    <t>17.2. Tỷ lệ cơ sở sản xuất - kinh doanh, nuôi trồng thủy sản, làng nghề đảm bảo quy định về bảo vệ môi trường</t>
  </si>
  <si>
    <t>17.3. Xây dựng cảnh quan, môi trường xanh - sạch - đẹp, an toàn</t>
  </si>
  <si>
    <t xml:space="preserve"> Đạt</t>
  </si>
  <si>
    <t>17.4. Mai táng phù hợp với quy định và theo quy hoạch được cấp có thẩm quyền phê duyệt, phù hợp với điều kiện thực tế và đặc điểm văn hóa từng dân tộc.</t>
  </si>
  <si>
    <t>17.5. Chất thải rắn trên địa bàn và nước thải khu dân cư tập trung, cơ sở sản xuất - kinh doanh được thu gom, xử lý theo quy định</t>
  </si>
  <si>
    <t>17.6. Tỷ lệ hộ có nhà tiêu, nhà tắm, bể chứa nước sinh hoạt hợp vệ sinh và đảm bảo 3 sạch[3]</t>
  </si>
  <si>
    <t>17.7. Tỷ lệ hộ chăn nuôi có chuồng trại chăn nuôi đảm bảo VSMT</t>
  </si>
  <si>
    <t>17.8. Tỷ lệ hộ gia đình và cơ sở sản xuất, kinh doanh thực phẩm tuân thủ các quy định về đảm bảo ATTP;</t>
  </si>
  <si>
    <t>V. HỆ THỐNG CHÍNH TRỊ</t>
  </si>
  <si>
    <t>Hệ thống chính trị và tiếp cận pháp luật</t>
  </si>
  <si>
    <t>18.1. Cán bộ, công chức xã đạt chuẩn</t>
  </si>
  <si>
    <t>18.2. Có đủ các tổ chức trong hệ thống chính trị cơ sở theo quy định</t>
  </si>
  <si>
    <t>18.3. Đảng bộ, chính quyền xã đạt tiêu chuẩn "trong sạch, vững mạnh"</t>
  </si>
  <si>
    <t xml:space="preserve">Đạt </t>
  </si>
  <si>
    <t>18.4. Tổ chức chính trị - xã hội của xã đạt loại khá trở lên</t>
  </si>
  <si>
    <t>18.5. Xã đạt chuẩn tiếp cận pháp luật theo quy định</t>
  </si>
  <si>
    <t>18.6. Đảm bảo bình đẳng giới và phòng chống bạo lực gia đình; bảo vệ và hỗ trợ những người dễ bị tổn thương trong các lĩnh vực của gia đình và đời sống xã hội</t>
  </si>
  <si>
    <t>Quốc phòng và An ninh</t>
  </si>
  <si>
    <t>19.1. Xây dựng lực lượng dân quân “vững mạnh, rộng khắp” và hoàn thành các chỉ tiêu quốc phòng</t>
  </si>
  <si>
    <t>19.2. Xã đạt chuẩn an toàn về an ninh, trật tự xã hội và đảm bảo bình yên: không có khiếu kiện đông người kéo dài; không để xảy ra trọng án; tội phạm và tệ nạn xã hội (ma túy, trộm cắp, cờ bạc, nghiện hút) được kiềm chế, giảm liên tục so với các năm trước</t>
  </si>
  <si>
    <r>
      <t xml:space="preserve">   </t>
    </r>
    <r>
      <rPr>
        <b/>
        <sz val="8"/>
        <rFont val="Times New Roman"/>
        <family val="1"/>
      </rPr>
      <t>Ghi chú:</t>
    </r>
    <r>
      <rPr>
        <sz val="8"/>
        <rFont val="Times New Roman"/>
        <family val="1"/>
      </rPr>
      <t xml:space="preserve">  - Chỉ tiêu đạt đánh số (1), chỉ tiêu chưa đạt đánh số (0) ghi rõ tỷ lệ %, lý do chưa đạt.</t>
    </r>
  </si>
  <si>
    <t>[1] Quy hoạch chung xây dựng xã phải đảm bảo thực hiện tái cơ cấu ngành nông nghiệp gắn với ứng phó với biến đổi khí hậu, quá trình đô thị hóa của các xã ven đô và đảm bảo tiêu chí môi trường nông thôn.</t>
  </si>
  <si>
    <t>[2] Điểm vui chơi, giải trí và thể thao cho trẻ em của xã phải đảm bảo điều kiện và có nội dung hoạt động chống đuối nước cho trẻ em.</t>
  </si>
  <si>
    <t>[3] Đảm bảo 3 sạch, gồm: Sạch nhà, sạch bếp, sạch ngõ (theo nội dung cuộc vận động “Xây dựng gia đình 5 không, 3 sạch” do Trung ương Hội Liên hiệp Phụ nữ Việt Nam phát động).</t>
  </si>
  <si>
    <t>[4] Theo Quyết định số: 900/QĐ-TTg ngày 20/6/2017 của Thủ tướng Chính Phủ V/v phê duyệt danh sách xã đặc biệt khó khăn, xã biên giới, xã an toàn khu vào diện đầu tư của Chương trình 135 giai đoạn 2017-2020.</t>
  </si>
  <si>
    <t>[5] Đối với các xã đã đạt nội dung 6.1.2 Khu thể thao (chưa tính sân vận động) xem như đã đạt nội dung 6.2 xã có điểm vui chơi cho trẻ em và người cao tuổi.</t>
  </si>
  <si>
    <t>[6] Cứng hóa: Là mặt đường được trải cấp phối có lu lèn bằng đất đồi lựa chọn, đá dăm, đá thải, gạch vỡ, gạch xỉ hoặc đường lát bằng gạch, đá xẻ, trải nhựa, trải bê tông.</t>
  </si>
  <si>
    <t>Phụ biểu 07</t>
  </si>
  <si>
    <t>Kết quả đến 31/12/2020</t>
  </si>
  <si>
    <t>Phụ biểu số 5b</t>
  </si>
  <si>
    <t>Phụ biểu số 5a</t>
  </si>
  <si>
    <t xml:space="preserve">CÁC CƠ CHẾ, CHÍNH SÁCH DO ĐỊA PHƯƠNG BAN HÀNH 
ĐỂ THỰC HIỆN CHƯƠNG TRÌNH MTQG XÂY DỰNG NÔNG THÔN MỚI </t>
  </si>
  <si>
    <t xml:space="preserve">BIỂU TỔNG HỢP TIÊU CHÍ XÂY DỰNG NÔNG THÔN MỚI 8 THÁNG  NĂM 2021 HUYỆN TUẦN GIÁO </t>
  </si>
  <si>
    <t>KẾT QUẢ THỰC HIỆN TIÊU CHÍ VỀ XÂY DỰNG NÔNG THÔN MỚI 8 THÁNG ĐẦU NĂM 2021 HUYỆN TUẦN GIÁO</t>
  </si>
  <si>
    <t>KẾ HOẠCH THỰC HIỆN TIÊU CHÍ VỀ XÂY DỰNG NÔNG THÔN MỚI 4 THÁNG CUỐI NĂM 2021 HUYỆN TUẦN GIÁO</t>
  </si>
  <si>
    <t>KẾT QUẢ THỰC HIỆN BỘ TIÊU CHÍ QUỐC GIA VỀ XÃ NÔNG THÔN MỚI 8 THÁNG NĂM 2021</t>
  </si>
  <si>
    <t>TỔNG HỢP KẾT QUẢ HUY ĐỘNG NGUỒN LỰC  THỰC HIỆN CHƯƠNG TRÌNH MTQG XÂY DỰNG NÔNG THÔN MỚI 8 THÁNG  NĂM 2021</t>
  </si>
  <si>
    <t xml:space="preserve"> Kết quả giải ngân 8 tháng đầu năm 2021</t>
  </si>
  <si>
    <t>Kế hoạch  4 tháng cuối năm 2021</t>
  </si>
  <si>
    <t>Thực hiện đến 31/8/2021</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</si>
</sst>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000_);\(#,##0.000\)"/>
    <numFmt numFmtId="184" formatCode="_-* #,##0.00_-;\-* #,##0.00_-;_-* &quot;-&quot;??_-;_-@_-"/>
    <numFmt numFmtId="185" formatCode="_-* #,##0_-;\-* #,##0_-;_-* &quot;-&quot;_-;_-@_-"/>
    <numFmt numFmtId="186" formatCode="_(* #,##0.0_);_(* \(#,##0.0\);_(* &quot;-&quot;??_);_(@_)"/>
    <numFmt numFmtId="187" formatCode="0.000000"/>
    <numFmt numFmtId="188" formatCode="0.00000"/>
    <numFmt numFmtId="189" formatCode="0.0000"/>
    <numFmt numFmtId="190" formatCode="0.000"/>
    <numFmt numFmtId="191" formatCode="0.0"/>
    <numFmt numFmtId="192" formatCode="&quot;kr&quot;\ #,##0_);\(&quot;kr&quot;\ #,##0\)"/>
    <numFmt numFmtId="193" formatCode="&quot;kr&quot;\ #,##0_);[Red]\(&quot;kr&quot;\ #,##0\)"/>
    <numFmt numFmtId="194" formatCode="&quot;kr&quot;\ #,##0.00_);\(&quot;kr&quot;\ #,##0.00\)"/>
    <numFmt numFmtId="195" formatCode="&quot;kr&quot;\ #,##0.00_);[Red]\(&quot;kr&quot;\ #,##0.00\)"/>
    <numFmt numFmtId="196" formatCode="_(&quot;kr&quot;\ * #,##0_);_(&quot;kr&quot;\ * \(#,##0\);_(&quot;kr&quot;\ * &quot;-&quot;_);_(@_)"/>
    <numFmt numFmtId="197" formatCode="_(&quot;kr&quot;\ * #,##0.00_);_(&quot;kr&quot;\ * \(#,##0.00\);_(&quot;kr&quot;\ * &quot;-&quot;??_);_(@_)"/>
    <numFmt numFmtId="198" formatCode="_-* #,##0\ _₫_-;\-* #,##0\ _₫_-;_-* &quot;-&quot;??\ _₫_-;_-@_-"/>
    <numFmt numFmtId="199" formatCode="_-* #,##0_-;\-* #,##0_-;_-* &quot;-&quot;??_-;_-@_-"/>
    <numFmt numFmtId="200" formatCode="_-* #,##0.0000_-;\-* #,##0.0000_-;_-* &quot;-&quot;??_-;_-@_-"/>
    <numFmt numFmtId="201" formatCode="#,##0;[Red]#,##0"/>
    <numFmt numFmtId="202" formatCode="_(* #,##0.000_);_(* \(#,##0.000\);_(* &quot;-&quot;??_);_(@_)"/>
    <numFmt numFmtId="203" formatCode="#,##0.0"/>
    <numFmt numFmtId="204" formatCode="#,##0.00;[Red]#,##0.00"/>
    <numFmt numFmtId="205" formatCode="0.0%"/>
  </numFmts>
  <fonts count="93">
    <font>
      <sz val="11"/>
      <color theme="1"/>
      <name val="Calibri"/>
      <family val="2"/>
    </font>
    <font>
      <sz val="11"/>
      <color indexed="8"/>
      <name val="Calibri"/>
      <family val="2"/>
    </font>
    <font>
      <sz val="9"/>
      <name val="Tahoma"/>
      <family val="2"/>
    </font>
    <font>
      <sz val="8"/>
      <name val="Tahoma"/>
      <family val="2"/>
    </font>
    <font>
      <sz val="11"/>
      <color indexed="8"/>
      <name val="Arial"/>
      <family val="2"/>
    </font>
    <font>
      <b/>
      <sz val="9"/>
      <color indexed="8"/>
      <name val="Arial"/>
      <family val="2"/>
    </font>
    <font>
      <sz val="9"/>
      <color indexed="8"/>
      <name val="Arial"/>
      <family val="2"/>
    </font>
    <font>
      <b/>
      <sz val="8"/>
      <color indexed="8"/>
      <name val="Arial"/>
      <family val="2"/>
    </font>
    <font>
      <b/>
      <sz val="8"/>
      <name val="Arial"/>
      <family val="2"/>
    </font>
    <font>
      <sz val="8"/>
      <color indexed="8"/>
      <name val="Arial"/>
      <family val="2"/>
    </font>
    <font>
      <sz val="8"/>
      <name val="Calibri"/>
      <family val="2"/>
    </font>
    <font>
      <sz val="8"/>
      <name val="Arial"/>
      <family val="2"/>
    </font>
    <font>
      <sz val="10"/>
      <name val="Arial"/>
      <family val="2"/>
    </font>
    <font>
      <u val="single"/>
      <sz val="12.65"/>
      <color indexed="12"/>
      <name val="Calibri"/>
      <family val="2"/>
    </font>
    <font>
      <u val="single"/>
      <sz val="12.65"/>
      <color indexed="36"/>
      <name val="Calibri"/>
      <family val="2"/>
    </font>
    <font>
      <sz val="10"/>
      <color indexed="8"/>
      <name val="Times New Roman"/>
      <family val="1"/>
    </font>
    <font>
      <b/>
      <sz val="9"/>
      <name val="Arial"/>
      <family val="2"/>
    </font>
    <font>
      <sz val="9"/>
      <name val="Arial"/>
      <family val="2"/>
    </font>
    <font>
      <sz val="11"/>
      <name val="Arial"/>
      <family val="2"/>
    </font>
    <font>
      <sz val="12"/>
      <color indexed="8"/>
      <name val="Arial"/>
      <family val="2"/>
    </font>
    <font>
      <b/>
      <i/>
      <sz val="9"/>
      <color indexed="8"/>
      <name val="Arial"/>
      <family val="2"/>
    </font>
    <font>
      <b/>
      <sz val="10"/>
      <color indexed="10"/>
      <name val="Arial"/>
      <family val="2"/>
    </font>
    <font>
      <b/>
      <sz val="14"/>
      <color indexed="8"/>
      <name val="Times New Roman"/>
      <family val="1"/>
    </font>
    <font>
      <b/>
      <sz val="13"/>
      <color indexed="8"/>
      <name val="Times New Roman"/>
      <family val="1"/>
    </font>
    <font>
      <sz val="13"/>
      <color indexed="8"/>
      <name val="Times New Roman"/>
      <family val="1"/>
    </font>
    <font>
      <i/>
      <sz val="13"/>
      <color indexed="8"/>
      <name val="Times New Roman"/>
      <family val="1"/>
    </font>
    <font>
      <b/>
      <sz val="12"/>
      <color indexed="8"/>
      <name val="Times New Roman"/>
      <family val="1"/>
    </font>
    <font>
      <i/>
      <sz val="12"/>
      <color indexed="8"/>
      <name val="Times New Roman"/>
      <family val="1"/>
    </font>
    <font>
      <sz val="14"/>
      <color indexed="8"/>
      <name val="Times New Roman"/>
      <family val="1"/>
    </font>
    <font>
      <i/>
      <sz val="11"/>
      <color indexed="8"/>
      <name val="Times New Roman"/>
      <family val="1"/>
    </font>
    <font>
      <sz val="11"/>
      <color indexed="8"/>
      <name val="Times New Roman"/>
      <family val="2"/>
    </font>
    <font>
      <sz val="12"/>
      <name val=".VnTime"/>
      <family val="2"/>
    </font>
    <font>
      <b/>
      <sz val="11"/>
      <color indexed="8"/>
      <name val="Times New Roman"/>
      <family val="1"/>
    </font>
    <font>
      <sz val="12"/>
      <name val="Times New Roman"/>
      <family val="1"/>
    </font>
    <font>
      <i/>
      <sz val="12"/>
      <name val="Times New Roman"/>
      <family val="1"/>
    </font>
    <font>
      <b/>
      <sz val="10"/>
      <name val="Times New Roman"/>
      <family val="1"/>
    </font>
    <font>
      <sz val="11"/>
      <name val="Times New Roman"/>
      <family val="1"/>
    </font>
    <font>
      <b/>
      <sz val="11"/>
      <name val="Times New Roman"/>
      <family val="1"/>
    </font>
    <font>
      <sz val="10"/>
      <color indexed="8"/>
      <name val="MS Sans Serif"/>
      <family val="2"/>
    </font>
    <font>
      <sz val="14"/>
      <name val="Times New Roman"/>
      <family val="1"/>
    </font>
    <font>
      <b/>
      <sz val="12"/>
      <name val="Times New Roman"/>
      <family val="1"/>
    </font>
    <font>
      <sz val="12"/>
      <color indexed="10"/>
      <name val="Times New Roman"/>
      <family val="1"/>
    </font>
    <font>
      <u val="single"/>
      <sz val="12"/>
      <name val="Times New Roman"/>
      <family val="1"/>
    </font>
    <font>
      <sz val="8"/>
      <name val="Times New Roman"/>
      <family val="1"/>
    </font>
    <font>
      <b/>
      <sz val="13"/>
      <name val="Times New Roman"/>
      <family val="1"/>
    </font>
    <font>
      <sz val="13"/>
      <name val="Times New Roman"/>
      <family val="1"/>
    </font>
    <font>
      <b/>
      <sz val="11"/>
      <name val="Arial"/>
      <family val="2"/>
    </font>
    <font>
      <b/>
      <sz val="8"/>
      <name val="Times New Roman"/>
      <family val="1"/>
    </font>
    <font>
      <b/>
      <sz val="7"/>
      <name val="Times New Roman"/>
      <family val="1"/>
    </font>
    <font>
      <sz val="7"/>
      <name val="Times New Roman"/>
      <family val="1"/>
    </font>
    <font>
      <i/>
      <sz val="8"/>
      <name val="Times New Roman"/>
      <family val="1"/>
    </font>
    <font>
      <sz val="6"/>
      <name val="Times New Roman"/>
      <family val="1"/>
    </font>
    <font>
      <i/>
      <vertAlign val="superscript"/>
      <sz val="8"/>
      <name val="Times New Roman"/>
      <family val="1"/>
    </font>
    <font>
      <u val="single"/>
      <sz val="8"/>
      <name val="Times New Roman"/>
      <family val="1"/>
    </font>
    <font>
      <u val="single"/>
      <sz val="6"/>
      <name val="Times New Roman"/>
      <family val="1"/>
    </font>
    <font>
      <u val="single"/>
      <sz val="10"/>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8"/>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4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4" fontId="31" fillId="0" borderId="0" applyFont="0" applyFill="0" applyBorder="0" applyAlignment="0" applyProtection="0"/>
    <xf numFmtId="171" fontId="12" fillId="0" borderId="0" applyFont="0" applyFill="0" applyBorder="0" applyAlignment="0" applyProtection="0"/>
    <xf numFmtId="185" fontId="1" fillId="0" borderId="0" applyFont="0" applyFill="0" applyBorder="0" applyAlignment="0" applyProtection="0"/>
    <xf numFmtId="171" fontId="33" fillId="0" borderId="0" applyFont="0" applyFill="0" applyBorder="0" applyAlignment="0" applyProtection="0"/>
    <xf numFmtId="171" fontId="1" fillId="0" borderId="0" applyFont="0" applyFill="0" applyBorder="0" applyAlignment="0" applyProtection="0"/>
    <xf numFmtId="171" fontId="31" fillId="0" borderId="0" applyFont="0" applyFill="0" applyBorder="0" applyAlignment="0" applyProtection="0"/>
    <xf numFmtId="171" fontId="30"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78" fillId="27" borderId="2" applyNumberFormat="0" applyAlignment="0" applyProtection="0"/>
    <xf numFmtId="0" fontId="1" fillId="0" borderId="0">
      <alignment/>
      <protection/>
    </xf>
    <xf numFmtId="0" fontId="79" fillId="0" borderId="0" applyNumberFormat="0" applyFill="0" applyBorder="0" applyAlignment="0" applyProtection="0"/>
    <xf numFmtId="0" fontId="14" fillId="0" borderId="0" applyNumberFormat="0" applyFill="0" applyBorder="0" applyAlignment="0" applyProtection="0"/>
    <xf numFmtId="0" fontId="80" fillId="28"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84" fillId="29" borderId="1" applyNumberFormat="0" applyAlignment="0" applyProtection="0"/>
    <xf numFmtId="0" fontId="85" fillId="0" borderId="6" applyNumberFormat="0" applyFill="0" applyAlignment="0" applyProtection="0"/>
    <xf numFmtId="0" fontId="86" fillId="30" borderId="0" applyNumberFormat="0" applyBorder="0" applyAlignment="0" applyProtection="0"/>
    <xf numFmtId="0" fontId="31" fillId="0" borderId="0">
      <alignment/>
      <protection/>
    </xf>
    <xf numFmtId="0" fontId="31"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33" fillId="0" borderId="0">
      <alignment/>
      <protection/>
    </xf>
    <xf numFmtId="0" fontId="1" fillId="31" borderId="7" applyNumberFormat="0" applyFont="0" applyAlignment="0" applyProtection="0"/>
    <xf numFmtId="0" fontId="87" fillId="26" borderId="8" applyNumberFormat="0" applyAlignment="0" applyProtection="0"/>
    <xf numFmtId="9" fontId="1" fillId="0" borderId="0" applyFont="0" applyFill="0" applyBorder="0" applyAlignment="0" applyProtection="0"/>
    <xf numFmtId="9" fontId="33" fillId="0" borderId="0" applyFont="0" applyFill="0" applyBorder="0" applyAlignment="0" applyProtection="0"/>
    <xf numFmtId="0" fontId="38" fillId="0" borderId="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56">
    <xf numFmtId="0" fontId="0" fillId="0" borderId="0" xfId="0" applyAlignment="1">
      <alignment/>
    </xf>
    <xf numFmtId="0" fontId="4" fillId="0" borderId="0" xfId="0" applyFont="1" applyAlignment="1">
      <alignment/>
    </xf>
    <xf numFmtId="0" fontId="6" fillId="0" borderId="0" xfId="0" applyFont="1" applyBorder="1" applyAlignment="1">
      <alignment/>
    </xf>
    <xf numFmtId="0" fontId="6" fillId="0" borderId="0" xfId="0" applyFont="1" applyBorder="1" applyAlignment="1">
      <alignment wrapText="1"/>
    </xf>
    <xf numFmtId="0" fontId="9" fillId="0" borderId="10"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Border="1" applyAlignment="1">
      <alignment/>
    </xf>
    <xf numFmtId="0" fontId="9" fillId="0" borderId="10" xfId="0" applyFont="1" applyBorder="1" applyAlignment="1">
      <alignment vertical="center" wrapText="1"/>
    </xf>
    <xf numFmtId="0" fontId="7" fillId="0" borderId="10" xfId="0" applyFont="1" applyBorder="1" applyAlignment="1">
      <alignment horizontal="center" wrapText="1"/>
    </xf>
    <xf numFmtId="0" fontId="9" fillId="0" borderId="10" xfId="0" applyFont="1" applyFill="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10" xfId="0" applyFont="1" applyBorder="1" applyAlignment="1">
      <alignment wrapText="1"/>
    </xf>
    <xf numFmtId="0" fontId="7" fillId="0" borderId="10" xfId="0" applyFont="1" applyBorder="1" applyAlignment="1">
      <alignment horizontal="center" vertical="center" wrapText="1"/>
    </xf>
    <xf numFmtId="0" fontId="7" fillId="0" borderId="10" xfId="0" applyFont="1" applyBorder="1" applyAlignment="1">
      <alignment wrapText="1"/>
    </xf>
    <xf numFmtId="9" fontId="9" fillId="0" borderId="10" xfId="0" applyNumberFormat="1" applyFont="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xf>
    <xf numFmtId="0" fontId="15" fillId="0" borderId="0" xfId="0" applyFont="1" applyAlignment="1">
      <alignment horizontal="justify"/>
    </xf>
    <xf numFmtId="0" fontId="15" fillId="0" borderId="0" xfId="0" applyFont="1" applyAlignment="1">
      <alignment/>
    </xf>
    <xf numFmtId="9" fontId="11" fillId="0" borderId="10" xfId="0" applyNumberFormat="1"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8" fillId="0" borderId="0" xfId="0" applyFont="1" applyAlignment="1">
      <alignment/>
    </xf>
    <xf numFmtId="0" fontId="9" fillId="0" borderId="0" xfId="0" applyFont="1" applyAlignment="1">
      <alignment wrapText="1"/>
    </xf>
    <xf numFmtId="0" fontId="7" fillId="32" borderId="10" xfId="0" applyFont="1" applyFill="1" applyBorder="1" applyAlignment="1">
      <alignment vertical="center" wrapText="1"/>
    </xf>
    <xf numFmtId="0" fontId="6" fillId="32" borderId="10" xfId="0" applyFont="1" applyFill="1" applyBorder="1" applyAlignment="1">
      <alignment vertical="center"/>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9" fontId="11" fillId="32" borderId="10" xfId="0" applyNumberFormat="1" applyFont="1" applyFill="1" applyBorder="1" applyAlignment="1">
      <alignment horizontal="center" vertical="center" wrapText="1"/>
    </xf>
    <xf numFmtId="0" fontId="11" fillId="32" borderId="10" xfId="0" applyFont="1" applyFill="1" applyBorder="1" applyAlignment="1">
      <alignment wrapText="1"/>
    </xf>
    <xf numFmtId="0" fontId="11"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17" fillId="32" borderId="10" xfId="0" applyFont="1" applyFill="1" applyBorder="1" applyAlignment="1">
      <alignment horizontal="center" vertical="center"/>
    </xf>
    <xf numFmtId="0" fontId="9" fillId="32" borderId="10" xfId="0" applyFont="1" applyFill="1" applyBorder="1" applyAlignment="1">
      <alignment wrapText="1"/>
    </xf>
    <xf numFmtId="0" fontId="6" fillId="32" borderId="10" xfId="0" applyFont="1" applyFill="1" applyBorder="1" applyAlignment="1">
      <alignment wrapText="1"/>
    </xf>
    <xf numFmtId="0" fontId="6" fillId="32" borderId="10" xfId="0" applyFont="1" applyFill="1" applyBorder="1" applyAlignment="1">
      <alignment/>
    </xf>
    <xf numFmtId="0" fontId="7" fillId="32" borderId="10" xfId="0" applyFont="1" applyFill="1" applyBorder="1" applyAlignment="1">
      <alignment horizontal="center" vertical="center" wrapText="1"/>
    </xf>
    <xf numFmtId="0" fontId="9"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quotePrefix="1">
      <alignment horizontal="center" vertical="center" wrapText="1"/>
    </xf>
    <xf numFmtId="0" fontId="19" fillId="0" borderId="0" xfId="0" applyFont="1" applyBorder="1" applyAlignment="1">
      <alignment horizontal="center"/>
    </xf>
    <xf numFmtId="0" fontId="1" fillId="0" borderId="0" xfId="0" applyFont="1" applyBorder="1" applyAlignment="1">
      <alignment horizontal="center"/>
    </xf>
    <xf numFmtId="0" fontId="20" fillId="0" borderId="0" xfId="0" applyFont="1" applyBorder="1" applyAlignment="1">
      <alignment/>
    </xf>
    <xf numFmtId="0" fontId="6" fillId="0" borderId="10" xfId="0" applyFont="1" applyBorder="1" applyAlignment="1">
      <alignment/>
    </xf>
    <xf numFmtId="0" fontId="1" fillId="0" borderId="10" xfId="0" applyFont="1" applyBorder="1" applyAlignment="1">
      <alignment horizontal="center"/>
    </xf>
    <xf numFmtId="0" fontId="23" fillId="0" borderId="0" xfId="0" applyFont="1" applyAlignment="1">
      <alignment/>
    </xf>
    <xf numFmtId="0" fontId="24" fillId="0" borderId="0" xfId="0" applyFont="1" applyAlignment="1">
      <alignment/>
    </xf>
    <xf numFmtId="0" fontId="24" fillId="0" borderId="0" xfId="0" applyFont="1" applyAlignment="1">
      <alignment horizontal="left" indent="2"/>
    </xf>
    <xf numFmtId="0" fontId="24" fillId="0" borderId="0" xfId="0" applyFont="1" applyAlignment="1">
      <alignment horizontal="left"/>
    </xf>
    <xf numFmtId="0" fontId="25" fillId="0" borderId="0" xfId="0" applyFont="1" applyAlignment="1">
      <alignment/>
    </xf>
    <xf numFmtId="0" fontId="24" fillId="0" borderId="0" xfId="0" applyFont="1" applyAlignment="1" quotePrefix="1">
      <alignment/>
    </xf>
    <xf numFmtId="0" fontId="25" fillId="0" borderId="0" xfId="0" applyFont="1" applyAlignment="1" quotePrefix="1">
      <alignment/>
    </xf>
    <xf numFmtId="0" fontId="23" fillId="4" borderId="0" xfId="0" applyFont="1" applyFill="1" applyAlignment="1">
      <alignment horizontal="center" vertical="center" wrapText="1"/>
    </xf>
    <xf numFmtId="0" fontId="24" fillId="0" borderId="0" xfId="0" applyFont="1" applyAlignment="1">
      <alignment vertical="center" wrapText="1"/>
    </xf>
    <xf numFmtId="0" fontId="24" fillId="4" borderId="0" xfId="0" applyFont="1" applyFill="1" applyAlignment="1">
      <alignment vertical="center" wrapText="1"/>
    </xf>
    <xf numFmtId="0" fontId="24" fillId="4" borderId="0" xfId="0" applyFont="1" applyFill="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quotePrefix="1">
      <alignment horizontal="center" vertical="center" wrapText="1"/>
    </xf>
    <xf numFmtId="0" fontId="9" fillId="34" borderId="11" xfId="0" applyFont="1" applyFill="1" applyBorder="1" applyAlignment="1">
      <alignment wrapText="1"/>
    </xf>
    <xf numFmtId="0" fontId="11" fillId="34" borderId="11" xfId="0" applyFont="1" applyFill="1" applyBorder="1" applyAlignment="1">
      <alignment wrapText="1"/>
    </xf>
    <xf numFmtId="0" fontId="9" fillId="34" borderId="11" xfId="0" applyFont="1" applyFill="1" applyBorder="1" applyAlignment="1">
      <alignment/>
    </xf>
    <xf numFmtId="0" fontId="30" fillId="0" borderId="0" xfId="0" applyFont="1" applyFill="1" applyAlignment="1">
      <alignment/>
    </xf>
    <xf numFmtId="0" fontId="32" fillId="0" borderId="10" xfId="0" applyFont="1" applyFill="1" applyBorder="1" applyAlignment="1">
      <alignment horizontal="center" vertical="center" wrapText="1"/>
    </xf>
    <xf numFmtId="0" fontId="30" fillId="0" borderId="0" xfId="0" applyFont="1" applyFill="1" applyAlignment="1">
      <alignment wrapText="1"/>
    </xf>
    <xf numFmtId="0" fontId="32" fillId="0" borderId="0" xfId="0" applyFont="1" applyFill="1" applyAlignment="1">
      <alignment/>
    </xf>
    <xf numFmtId="0" fontId="26" fillId="0" borderId="0" xfId="0" applyFont="1" applyFill="1" applyAlignment="1">
      <alignment vertical="center"/>
    </xf>
    <xf numFmtId="0" fontId="26" fillId="0" borderId="0" xfId="0" applyFont="1" applyFill="1" applyAlignment="1">
      <alignment horizontal="left" vertical="center"/>
    </xf>
    <xf numFmtId="0" fontId="33" fillId="0" borderId="0" xfId="0" applyFont="1" applyFill="1" applyAlignment="1">
      <alignment/>
    </xf>
    <xf numFmtId="0" fontId="40" fillId="0" borderId="10" xfId="0" applyFont="1" applyFill="1" applyBorder="1" applyAlignment="1">
      <alignment horizontal="center"/>
    </xf>
    <xf numFmtId="0" fontId="40" fillId="0" borderId="10" xfId="0" applyFont="1" applyFill="1" applyBorder="1" applyAlignment="1">
      <alignment/>
    </xf>
    <xf numFmtId="0" fontId="33" fillId="0" borderId="10" xfId="0" applyFont="1" applyFill="1" applyBorder="1" applyAlignment="1">
      <alignment/>
    </xf>
    <xf numFmtId="0" fontId="33" fillId="0" borderId="10" xfId="0" applyFont="1" applyFill="1" applyBorder="1" applyAlignment="1">
      <alignment horizontal="right"/>
    </xf>
    <xf numFmtId="0" fontId="40" fillId="0" borderId="0" xfId="0" applyFont="1" applyFill="1" applyAlignment="1">
      <alignment/>
    </xf>
    <xf numFmtId="0" fontId="28" fillId="0" borderId="0" xfId="68" applyFont="1" applyFill="1">
      <alignment/>
      <protection/>
    </xf>
    <xf numFmtId="0" fontId="33" fillId="0" borderId="10" xfId="68"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xf>
    <xf numFmtId="0" fontId="41" fillId="0" borderId="0" xfId="0" applyFont="1" applyFill="1" applyAlignment="1">
      <alignment/>
    </xf>
    <xf numFmtId="0" fontId="26" fillId="0" borderId="10" xfId="68" applyFont="1" applyFill="1" applyBorder="1" applyAlignment="1">
      <alignment horizontal="center" vertical="center" wrapText="1"/>
      <protection/>
    </xf>
    <xf numFmtId="0" fontId="27" fillId="0" borderId="10" xfId="68" applyFont="1" applyFill="1" applyBorder="1" applyAlignment="1">
      <alignment horizontal="left" vertical="center" wrapText="1"/>
      <protection/>
    </xf>
    <xf numFmtId="0" fontId="26" fillId="0" borderId="10" xfId="68" applyFont="1" applyFill="1" applyBorder="1" applyAlignment="1" quotePrefix="1">
      <alignment horizontal="center" vertical="center" wrapText="1"/>
      <protection/>
    </xf>
    <xf numFmtId="0" fontId="34" fillId="0" borderId="10" xfId="68" applyFont="1" applyFill="1" applyBorder="1" applyAlignment="1">
      <alignment horizontal="left" vertical="center" wrapText="1"/>
      <protection/>
    </xf>
    <xf numFmtId="0" fontId="39" fillId="0" borderId="0" xfId="68" applyFont="1" applyFill="1">
      <alignment/>
      <protection/>
    </xf>
    <xf numFmtId="0" fontId="40" fillId="0" borderId="0" xfId="0" applyFont="1" applyFill="1" applyAlignment="1">
      <alignment horizontal="left" vertical="center"/>
    </xf>
    <xf numFmtId="0" fontId="18" fillId="0" borderId="0" xfId="0" applyFont="1" applyFill="1" applyAlignment="1">
      <alignment/>
    </xf>
    <xf numFmtId="4" fontId="43" fillId="0" borderId="0" xfId="0" applyNumberFormat="1" applyFont="1" applyFill="1" applyAlignment="1">
      <alignment wrapText="1"/>
    </xf>
    <xf numFmtId="0" fontId="17" fillId="0" borderId="0" xfId="0" applyFont="1" applyFill="1" applyBorder="1" applyAlignment="1">
      <alignment/>
    </xf>
    <xf numFmtId="4" fontId="34" fillId="0" borderId="0" xfId="0" applyNumberFormat="1" applyFont="1" applyFill="1" applyBorder="1" applyAlignment="1">
      <alignment horizontal="right" vertical="center"/>
    </xf>
    <xf numFmtId="0" fontId="44" fillId="0" borderId="10" xfId="68" applyFont="1" applyFill="1" applyBorder="1" applyAlignment="1">
      <alignment horizontal="center" vertical="center" wrapText="1"/>
      <protection/>
    </xf>
    <xf numFmtId="4" fontId="40" fillId="0" borderId="10" xfId="68" applyNumberFormat="1" applyFont="1" applyFill="1" applyBorder="1" applyAlignment="1">
      <alignment horizontal="center" vertical="center" wrapText="1"/>
      <protection/>
    </xf>
    <xf numFmtId="0" fontId="44" fillId="0" borderId="10" xfId="68" applyFont="1" applyFill="1" applyBorder="1" applyAlignment="1">
      <alignment vertical="center" wrapText="1"/>
      <protection/>
    </xf>
    <xf numFmtId="0" fontId="45" fillId="0" borderId="10" xfId="68" applyFont="1" applyFill="1" applyBorder="1" applyAlignment="1">
      <alignment horizontal="center" vertical="center" wrapText="1"/>
      <protection/>
    </xf>
    <xf numFmtId="0" fontId="45" fillId="0" borderId="10" xfId="68" applyFont="1" applyFill="1" applyBorder="1" applyAlignment="1">
      <alignment horizontal="left" vertical="center" wrapText="1"/>
      <protection/>
    </xf>
    <xf numFmtId="4" fontId="73"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4" fontId="40" fillId="0" borderId="10" xfId="0" applyNumberFormat="1" applyFont="1" applyFill="1" applyBorder="1" applyAlignment="1">
      <alignment horizontal="center" vertical="center" wrapText="1"/>
    </xf>
    <xf numFmtId="0" fontId="46" fillId="0" borderId="0" xfId="0" applyFont="1" applyFill="1" applyAlignment="1">
      <alignment/>
    </xf>
    <xf numFmtId="4" fontId="33" fillId="0" borderId="10" xfId="0" applyNumberFormat="1" applyFont="1" applyFill="1" applyBorder="1" applyAlignment="1">
      <alignment wrapText="1"/>
    </xf>
    <xf numFmtId="0" fontId="44" fillId="0" borderId="10" xfId="68" applyFont="1" applyFill="1" applyBorder="1" applyAlignment="1">
      <alignment horizontal="left" vertical="center" wrapText="1"/>
      <protection/>
    </xf>
    <xf numFmtId="0" fontId="18" fillId="0" borderId="10" xfId="0" applyFont="1" applyFill="1" applyBorder="1" applyAlignment="1">
      <alignment/>
    </xf>
    <xf numFmtId="4" fontId="43" fillId="0" borderId="10" xfId="0" applyNumberFormat="1" applyFont="1" applyFill="1" applyBorder="1" applyAlignment="1">
      <alignment wrapText="1"/>
    </xf>
    <xf numFmtId="0" fontId="33" fillId="0" borderId="0" xfId="0" applyFont="1" applyFill="1" applyAlignment="1">
      <alignment/>
    </xf>
    <xf numFmtId="0" fontId="33" fillId="0" borderId="10" xfId="0" applyFont="1" applyFill="1" applyBorder="1" applyAlignment="1">
      <alignment/>
    </xf>
    <xf numFmtId="0" fontId="40" fillId="0" borderId="10" xfId="0" applyFont="1" applyFill="1" applyBorder="1" applyAlignment="1">
      <alignment/>
    </xf>
    <xf numFmtId="0" fontId="33" fillId="0" borderId="10" xfId="0" applyFont="1" applyFill="1" applyBorder="1" applyAlignment="1">
      <alignment horizontal="right"/>
    </xf>
    <xf numFmtId="0" fontId="33" fillId="0" borderId="0" xfId="0" applyFont="1" applyFill="1" applyAlignment="1">
      <alignment/>
    </xf>
    <xf numFmtId="0" fontId="43" fillId="0" borderId="0" xfId="0" applyFont="1" applyFill="1" applyAlignment="1">
      <alignment/>
    </xf>
    <xf numFmtId="0" fontId="35" fillId="0" borderId="0" xfId="0" applyFont="1" applyFill="1" applyAlignment="1">
      <alignment horizontal="center"/>
    </xf>
    <xf numFmtId="0" fontId="34" fillId="0" borderId="0" xfId="0" applyFont="1" applyFill="1" applyBorder="1" applyAlignment="1">
      <alignment horizontal="center"/>
    </xf>
    <xf numFmtId="0" fontId="47" fillId="0" borderId="1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0" xfId="0" applyFont="1" applyFill="1" applyBorder="1" applyAlignment="1">
      <alignment horizontal="center" vertical="top" wrapText="1"/>
    </xf>
    <xf numFmtId="0" fontId="49" fillId="0" borderId="1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50" fillId="0" borderId="0" xfId="0" applyFont="1" applyFill="1" applyAlignment="1">
      <alignment/>
    </xf>
    <xf numFmtId="0" fontId="50" fillId="0" borderId="10" xfId="0" applyFont="1" applyFill="1" applyBorder="1" applyAlignment="1">
      <alignment horizontal="center" wrapText="1"/>
    </xf>
    <xf numFmtId="0" fontId="50" fillId="0" borderId="0" xfId="0" applyFont="1" applyFill="1" applyBorder="1" applyAlignment="1">
      <alignment horizontal="center" wrapText="1"/>
    </xf>
    <xf numFmtId="0" fontId="40" fillId="0" borderId="10" xfId="0" applyFont="1" applyFill="1" applyBorder="1" applyAlignment="1">
      <alignment horizontal="center" wrapText="1"/>
    </xf>
    <xf numFmtId="1" fontId="47" fillId="0" borderId="10" xfId="0" applyNumberFormat="1" applyFont="1" applyFill="1" applyBorder="1" applyAlignment="1">
      <alignment horizontal="center" wrapText="1"/>
    </xf>
    <xf numFmtId="0" fontId="47" fillId="0" borderId="10" xfId="0" applyNumberFormat="1" applyFont="1" applyFill="1" applyBorder="1" applyAlignment="1">
      <alignment horizontal="center" wrapText="1"/>
    </xf>
    <xf numFmtId="1" fontId="47" fillId="0" borderId="0" xfId="0" applyNumberFormat="1" applyFont="1" applyFill="1" applyBorder="1" applyAlignment="1">
      <alignment horizontal="center" wrapText="1"/>
    </xf>
    <xf numFmtId="1" fontId="33" fillId="0" borderId="0" xfId="0" applyNumberFormat="1" applyFont="1" applyFill="1" applyAlignment="1">
      <alignment/>
    </xf>
    <xf numFmtId="0" fontId="47" fillId="0" borderId="0" xfId="0" applyFont="1" applyFill="1" applyBorder="1" applyAlignment="1">
      <alignment horizontal="center" vertical="top" wrapText="1"/>
    </xf>
    <xf numFmtId="9" fontId="51" fillId="0" borderId="10" xfId="0" applyNumberFormat="1" applyFont="1" applyFill="1" applyBorder="1" applyAlignment="1">
      <alignment horizontal="center" vertical="center" wrapText="1"/>
    </xf>
    <xf numFmtId="9" fontId="43" fillId="0" borderId="10" xfId="78"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9" fontId="43" fillId="0" borderId="10" xfId="75" applyNumberFormat="1" applyFont="1" applyFill="1" applyBorder="1" applyAlignment="1">
      <alignment horizontal="center" vertical="center" wrapText="1"/>
      <protection/>
    </xf>
    <xf numFmtId="9" fontId="51" fillId="0" borderId="10" xfId="78" applyFont="1" applyFill="1" applyBorder="1" applyAlignment="1">
      <alignment horizontal="center" vertical="center" wrapText="1"/>
    </xf>
    <xf numFmtId="9" fontId="51" fillId="0" borderId="10" xfId="79" applyFont="1" applyFill="1" applyBorder="1" applyAlignment="1">
      <alignment horizontal="center" vertical="center" wrapText="1"/>
    </xf>
    <xf numFmtId="9" fontId="43" fillId="0" borderId="10" xfId="79" applyFont="1" applyFill="1" applyBorder="1" applyAlignment="1">
      <alignment horizontal="center" vertical="center" wrapText="1"/>
    </xf>
    <xf numFmtId="205" fontId="51" fillId="0" borderId="10" xfId="79" applyNumberFormat="1" applyFont="1" applyFill="1" applyBorder="1" applyAlignment="1">
      <alignment horizontal="center" vertical="center" wrapText="1"/>
    </xf>
    <xf numFmtId="9" fontId="33" fillId="0" borderId="0" xfId="0" applyNumberFormat="1" applyFont="1" applyFill="1" applyAlignment="1">
      <alignment/>
    </xf>
    <xf numFmtId="9" fontId="43" fillId="0" borderId="10" xfId="68" applyNumberFormat="1" applyFont="1" applyFill="1" applyBorder="1" applyAlignment="1">
      <alignment horizontal="center" vertical="center" wrapText="1"/>
      <protection/>
    </xf>
    <xf numFmtId="0" fontId="43" fillId="0" borderId="10" xfId="68" applyFont="1" applyFill="1" applyBorder="1" applyAlignment="1">
      <alignment horizontal="center" vertical="center" wrapText="1"/>
      <protection/>
    </xf>
    <xf numFmtId="9" fontId="47" fillId="0" borderId="10"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1" fontId="35" fillId="0" borderId="10" xfId="0" applyNumberFormat="1" applyFont="1" applyFill="1" applyBorder="1" applyAlignment="1">
      <alignment horizontal="center" vertical="center" wrapText="1"/>
    </xf>
    <xf numFmtId="1" fontId="47" fillId="0" borderId="10" xfId="68" applyNumberFormat="1" applyFont="1" applyFill="1" applyBorder="1" applyAlignment="1">
      <alignment horizontal="center" vertical="center" wrapText="1"/>
      <protection/>
    </xf>
    <xf numFmtId="1" fontId="40" fillId="0" borderId="0" xfId="0" applyNumberFormat="1" applyFont="1" applyFill="1" applyAlignment="1">
      <alignment/>
    </xf>
    <xf numFmtId="9" fontId="43" fillId="0" borderId="0" xfId="0" applyNumberFormat="1" applyFont="1" applyFill="1" applyBorder="1" applyAlignment="1">
      <alignment horizontal="center" vertical="center" wrapText="1"/>
    </xf>
    <xf numFmtId="9" fontId="43" fillId="0" borderId="10" xfId="68" applyNumberFormat="1" applyFont="1" applyFill="1" applyBorder="1" applyAlignment="1">
      <alignment horizontal="center" vertical="center"/>
      <protection/>
    </xf>
    <xf numFmtId="0" fontId="43" fillId="0" borderId="10" xfId="75" applyFont="1" applyFill="1" applyBorder="1" applyAlignment="1">
      <alignment horizontal="center" vertical="center" wrapText="1"/>
      <protection/>
    </xf>
    <xf numFmtId="0" fontId="47" fillId="0" borderId="10" xfId="75" applyFont="1" applyFill="1" applyBorder="1" applyAlignment="1" quotePrefix="1">
      <alignment horizontal="center" vertical="center" wrapText="1"/>
      <protection/>
    </xf>
    <xf numFmtId="0" fontId="47" fillId="0" borderId="10" xfId="68" applyFont="1" applyFill="1" applyBorder="1" applyAlignment="1">
      <alignment horizontal="center" vertical="center" wrapText="1"/>
      <protection/>
    </xf>
    <xf numFmtId="205" fontId="51" fillId="0" borderId="10" xfId="0" applyNumberFormat="1" applyFont="1" applyFill="1" applyBorder="1" applyAlignment="1">
      <alignment horizontal="center" vertical="center" wrapText="1"/>
    </xf>
    <xf numFmtId="9" fontId="51" fillId="0" borderId="10" xfId="75" applyNumberFormat="1" applyFont="1" applyFill="1" applyBorder="1" applyAlignment="1">
      <alignment horizontal="center" vertical="center" wrapText="1"/>
      <protection/>
    </xf>
    <xf numFmtId="10" fontId="51" fillId="0" borderId="10" xfId="0" applyNumberFormat="1" applyFont="1" applyFill="1" applyBorder="1" applyAlignment="1">
      <alignment horizontal="center" vertical="center" wrapText="1"/>
    </xf>
    <xf numFmtId="205" fontId="51" fillId="0" borderId="10" xfId="68" applyNumberFormat="1" applyFont="1" applyFill="1" applyBorder="1" applyAlignment="1">
      <alignment horizontal="center" vertical="center"/>
      <protection/>
    </xf>
    <xf numFmtId="205" fontId="51" fillId="0" borderId="0" xfId="0" applyNumberFormat="1" applyFont="1" applyFill="1" applyBorder="1" applyAlignment="1">
      <alignment horizontal="center" vertical="center" wrapText="1"/>
    </xf>
    <xf numFmtId="2" fontId="47" fillId="0" borderId="10" xfId="0" applyNumberFormat="1" applyFont="1" applyFill="1" applyBorder="1" applyAlignment="1">
      <alignment horizontal="center" vertical="center" wrapText="1"/>
    </xf>
    <xf numFmtId="1" fontId="47" fillId="0" borderId="10" xfId="68" applyNumberFormat="1" applyFont="1" applyFill="1" applyBorder="1" applyAlignment="1">
      <alignment horizontal="center" vertical="center"/>
      <protection/>
    </xf>
    <xf numFmtId="3" fontId="40" fillId="0" borderId="0" xfId="0" applyNumberFormat="1" applyFont="1" applyFill="1" applyAlignment="1">
      <alignment/>
    </xf>
    <xf numFmtId="9" fontId="43" fillId="0" borderId="0" xfId="68" applyNumberFormat="1" applyFont="1" applyFill="1" applyBorder="1" applyAlignment="1">
      <alignment horizontal="center" vertical="center"/>
      <protection/>
    </xf>
    <xf numFmtId="0" fontId="43" fillId="0" borderId="10" xfId="0" applyFont="1" applyFill="1" applyBorder="1" applyAlignment="1">
      <alignment horizontal="center" vertical="top" wrapText="1"/>
    </xf>
    <xf numFmtId="0" fontId="43" fillId="0" borderId="10" xfId="75" applyFont="1" applyFill="1" applyBorder="1" applyAlignment="1">
      <alignment horizontal="center" vertical="top" wrapText="1"/>
      <protection/>
    </xf>
    <xf numFmtId="0" fontId="43" fillId="0" borderId="10" xfId="68" applyFont="1" applyFill="1" applyBorder="1" applyAlignment="1">
      <alignment horizontal="center" vertical="top" wrapText="1"/>
      <protection/>
    </xf>
    <xf numFmtId="0" fontId="43" fillId="0" borderId="0" xfId="68" applyFont="1" applyFill="1" applyBorder="1" applyAlignment="1">
      <alignment horizontal="center" vertical="center" wrapText="1"/>
      <protection/>
    </xf>
    <xf numFmtId="1" fontId="43" fillId="0" borderId="10" xfId="0" applyNumberFormat="1" applyFont="1" applyFill="1" applyBorder="1" applyAlignment="1">
      <alignment horizontal="center" vertical="center" wrapText="1"/>
    </xf>
    <xf numFmtId="9" fontId="91" fillId="0" borderId="10" xfId="0" applyNumberFormat="1" applyFont="1" applyFill="1" applyBorder="1" applyAlignment="1">
      <alignment horizontal="center" vertical="center" wrapText="1"/>
    </xf>
    <xf numFmtId="0" fontId="43" fillId="0" borderId="10" xfId="0" applyFont="1" applyFill="1" applyBorder="1" applyAlignment="1" quotePrefix="1">
      <alignment horizontal="center" vertical="center" wrapText="1"/>
    </xf>
    <xf numFmtId="10" fontId="43" fillId="0" borderId="10" xfId="0" applyNumberFormat="1" applyFont="1" applyFill="1" applyBorder="1" applyAlignment="1">
      <alignment horizontal="center" vertical="center" wrapText="1"/>
    </xf>
    <xf numFmtId="9" fontId="43" fillId="0" borderId="0" xfId="68" applyNumberFormat="1" applyFont="1" applyFill="1" applyBorder="1" applyAlignment="1">
      <alignment horizontal="center" vertical="center" wrapText="1"/>
      <protection/>
    </xf>
    <xf numFmtId="205" fontId="43" fillId="0" borderId="10" xfId="75" applyNumberFormat="1" applyFont="1" applyFill="1" applyBorder="1" applyAlignment="1">
      <alignment horizontal="center" vertical="center" wrapText="1"/>
      <protection/>
    </xf>
    <xf numFmtId="205" fontId="43" fillId="0" borderId="10" xfId="0" applyNumberFormat="1" applyFont="1" applyFill="1" applyBorder="1" applyAlignment="1">
      <alignment horizontal="center" vertical="center" wrapText="1"/>
    </xf>
    <xf numFmtId="10" fontId="33" fillId="0" borderId="0" xfId="0" applyNumberFormat="1" applyFont="1" applyFill="1" applyAlignment="1">
      <alignment/>
    </xf>
    <xf numFmtId="9" fontId="43" fillId="0" borderId="12" xfId="75" applyNumberFormat="1" applyFont="1" applyFill="1" applyBorder="1" applyAlignment="1">
      <alignment horizontal="center" vertical="center" wrapText="1"/>
      <protection/>
    </xf>
    <xf numFmtId="2" fontId="43" fillId="0" borderId="10" xfId="0" applyNumberFormat="1" applyFont="1" applyFill="1" applyBorder="1" applyAlignment="1">
      <alignment horizontal="center" vertical="center" wrapText="1"/>
    </xf>
    <xf numFmtId="49" fontId="47" fillId="0" borderId="10" xfId="78" applyNumberFormat="1" applyFont="1" applyFill="1" applyBorder="1" applyAlignment="1">
      <alignment horizontal="center" vertical="center" wrapText="1"/>
    </xf>
    <xf numFmtId="1" fontId="47" fillId="0" borderId="10" xfId="79" applyNumberFormat="1" applyFont="1" applyFill="1" applyBorder="1" applyAlignment="1">
      <alignment horizontal="center" vertical="center"/>
    </xf>
    <xf numFmtId="1" fontId="47" fillId="0" borderId="0" xfId="79" applyNumberFormat="1" applyFont="1" applyFill="1" applyBorder="1" applyAlignment="1">
      <alignment horizontal="center" vertical="center"/>
    </xf>
    <xf numFmtId="205" fontId="51" fillId="0" borderId="10" xfId="78" applyNumberFormat="1" applyFont="1" applyFill="1" applyBorder="1" applyAlignment="1" quotePrefix="1">
      <alignment horizontal="center" vertical="center" wrapText="1"/>
    </xf>
    <xf numFmtId="205" fontId="51" fillId="0" borderId="10" xfId="79" applyNumberFormat="1" applyFont="1" applyFill="1" applyBorder="1" applyAlignment="1">
      <alignment horizontal="center" vertical="center"/>
    </xf>
    <xf numFmtId="205" fontId="51" fillId="0" borderId="0" xfId="79" applyNumberFormat="1" applyFont="1" applyFill="1" applyBorder="1" applyAlignment="1">
      <alignment horizontal="center" vertical="center"/>
    </xf>
    <xf numFmtId="1" fontId="47" fillId="0" borderId="10" xfId="78" applyNumberFormat="1" applyFont="1" applyFill="1" applyBorder="1" applyAlignment="1">
      <alignment horizontal="center" vertical="center" wrapText="1"/>
    </xf>
    <xf numFmtId="1" fontId="47" fillId="0" borderId="10" xfId="79" applyNumberFormat="1" applyFont="1" applyFill="1" applyBorder="1" applyAlignment="1">
      <alignment horizontal="center" vertical="center" wrapText="1"/>
    </xf>
    <xf numFmtId="1" fontId="47" fillId="0" borderId="0" xfId="79" applyNumberFormat="1" applyFont="1" applyFill="1" applyBorder="1" applyAlignment="1">
      <alignment horizontal="center" vertical="center" wrapText="1"/>
    </xf>
    <xf numFmtId="1" fontId="43" fillId="0" borderId="10" xfId="78" applyNumberFormat="1" applyFont="1" applyFill="1" applyBorder="1" applyAlignment="1">
      <alignment horizontal="center" vertical="center" wrapText="1"/>
    </xf>
    <xf numFmtId="0" fontId="53" fillId="0" borderId="10" xfId="68" applyFont="1" applyFill="1" applyBorder="1" applyAlignment="1">
      <alignment horizontal="center" vertical="center" wrapText="1"/>
      <protection/>
    </xf>
    <xf numFmtId="0" fontId="43" fillId="0" borderId="12" xfId="75" applyFont="1" applyFill="1" applyBorder="1" applyAlignment="1">
      <alignment horizontal="center" vertical="center" wrapText="1"/>
      <protection/>
    </xf>
    <xf numFmtId="205" fontId="43" fillId="0" borderId="10" xfId="78" applyNumberFormat="1" applyFont="1" applyFill="1" applyBorder="1" applyAlignment="1">
      <alignment horizontal="center" vertical="center" wrapText="1"/>
    </xf>
    <xf numFmtId="205" fontId="43" fillId="0" borderId="10" xfId="79" applyNumberFormat="1" applyFont="1" applyFill="1" applyBorder="1" applyAlignment="1">
      <alignment horizontal="center" vertical="center"/>
    </xf>
    <xf numFmtId="9" fontId="43" fillId="0" borderId="10" xfId="79" applyFont="1" applyFill="1" applyBorder="1" applyAlignment="1">
      <alignment horizontal="center" vertical="center"/>
    </xf>
    <xf numFmtId="49" fontId="43" fillId="0" borderId="10" xfId="68" applyNumberFormat="1" applyFont="1" applyFill="1" applyBorder="1" applyAlignment="1">
      <alignment horizontal="center" vertical="center" wrapText="1"/>
      <protection/>
    </xf>
    <xf numFmtId="205" fontId="49" fillId="0" borderId="10" xfId="0" applyNumberFormat="1" applyFont="1" applyFill="1" applyBorder="1" applyAlignment="1">
      <alignment horizontal="center" vertical="center" wrapText="1"/>
    </xf>
    <xf numFmtId="205" fontId="54" fillId="0" borderId="10" xfId="0" applyNumberFormat="1" applyFont="1" applyFill="1" applyBorder="1" applyAlignment="1">
      <alignment horizontal="center" vertical="center" wrapText="1"/>
    </xf>
    <xf numFmtId="9" fontId="43" fillId="0" borderId="10" xfId="0" applyNumberFormat="1" applyFont="1" applyFill="1" applyBorder="1" applyAlignment="1" quotePrefix="1">
      <alignment horizontal="center" vertical="center" wrapText="1"/>
    </xf>
    <xf numFmtId="205" fontId="43" fillId="0" borderId="10" xfId="68" applyNumberFormat="1" applyFont="1" applyFill="1" applyBorder="1" applyAlignment="1" quotePrefix="1">
      <alignment horizontal="center" vertical="center"/>
      <protection/>
    </xf>
    <xf numFmtId="0" fontId="33" fillId="0" borderId="0" xfId="0" applyFont="1" applyFill="1" applyAlignment="1">
      <alignment horizontal="right"/>
    </xf>
    <xf numFmtId="191" fontId="43" fillId="0" borderId="10" xfId="0" applyNumberFormat="1" applyFont="1" applyFill="1" applyBorder="1" applyAlignment="1">
      <alignment horizontal="center" vertical="center" wrapText="1"/>
    </xf>
    <xf numFmtId="191" fontId="43" fillId="0" borderId="10" xfId="68" applyNumberFormat="1" applyFont="1" applyFill="1" applyBorder="1" applyAlignment="1">
      <alignment horizontal="center" vertical="center" wrapText="1"/>
      <protection/>
    </xf>
    <xf numFmtId="2" fontId="43" fillId="0" borderId="0" xfId="0" applyNumberFormat="1" applyFont="1" applyFill="1" applyBorder="1" applyAlignment="1">
      <alignment horizontal="center" vertical="center" wrapText="1"/>
    </xf>
    <xf numFmtId="205" fontId="43" fillId="0" borderId="0" xfId="0" applyNumberFormat="1" applyFont="1" applyFill="1" applyBorder="1" applyAlignment="1">
      <alignment horizontal="center" vertical="center" wrapText="1"/>
    </xf>
    <xf numFmtId="1" fontId="47" fillId="0" borderId="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3" fillId="0" borderId="10" xfId="0" applyFont="1" applyFill="1" applyBorder="1" applyAlignment="1">
      <alignment/>
    </xf>
    <xf numFmtId="0" fontId="43" fillId="0" borderId="0" xfId="0" applyFont="1" applyFill="1" applyAlignment="1">
      <alignment horizontal="left"/>
    </xf>
    <xf numFmtId="0" fontId="33" fillId="0" borderId="0" xfId="0" applyFont="1" applyFill="1" applyBorder="1" applyAlignment="1">
      <alignment/>
    </xf>
    <xf numFmtId="0" fontId="43" fillId="0" borderId="0" xfId="0" applyFont="1" applyFill="1" applyBorder="1" applyAlignment="1">
      <alignment horizontal="left" vertical="top" wrapText="1"/>
    </xf>
    <xf numFmtId="0" fontId="43" fillId="0" borderId="0" xfId="0" applyFont="1" applyFill="1" applyAlignment="1">
      <alignment horizontal="justify" wrapText="1"/>
    </xf>
    <xf numFmtId="0" fontId="47" fillId="0" borderId="10" xfId="0" applyFont="1" applyFill="1" applyBorder="1" applyAlignment="1">
      <alignment horizontal="center"/>
    </xf>
    <xf numFmtId="4" fontId="37" fillId="0" borderId="10" xfId="0" applyNumberFormat="1" applyFont="1" applyFill="1" applyBorder="1" applyAlignment="1">
      <alignment vertical="center"/>
    </xf>
    <xf numFmtId="4" fontId="36" fillId="0" borderId="10" xfId="0" applyNumberFormat="1" applyFont="1" applyFill="1" applyBorder="1" applyAlignment="1">
      <alignment vertical="center"/>
    </xf>
    <xf numFmtId="0" fontId="42" fillId="0" borderId="10" xfId="0" applyFont="1" applyFill="1" applyBorder="1" applyAlignment="1">
      <alignment horizontal="right"/>
    </xf>
    <xf numFmtId="205" fontId="33" fillId="0" borderId="0" xfId="0" applyNumberFormat="1" applyFont="1" applyFill="1" applyAlignment="1">
      <alignment/>
    </xf>
    <xf numFmtId="10" fontId="51" fillId="0" borderId="10" xfId="68" applyNumberFormat="1" applyFont="1" applyFill="1" applyBorder="1" applyAlignment="1">
      <alignment horizontal="center" vertical="center" wrapText="1"/>
      <protection/>
    </xf>
    <xf numFmtId="10" fontId="51" fillId="0" borderId="0" xfId="0" applyNumberFormat="1" applyFont="1" applyFill="1" applyBorder="1" applyAlignment="1">
      <alignment horizontal="center" vertical="center" wrapText="1"/>
    </xf>
    <xf numFmtId="9" fontId="51" fillId="0" borderId="10" xfId="78" applyNumberFormat="1" applyFont="1" applyFill="1" applyBorder="1" applyAlignment="1">
      <alignment horizontal="center" vertical="center" wrapText="1"/>
    </xf>
    <xf numFmtId="9" fontId="43" fillId="0" borderId="10" xfId="68" applyNumberFormat="1" applyFont="1" applyFill="1" applyBorder="1" applyAlignment="1" quotePrefix="1">
      <alignment horizontal="center" vertical="center" wrapText="1"/>
      <protection/>
    </xf>
    <xf numFmtId="0" fontId="40" fillId="0" borderId="10" xfId="68" applyFont="1" applyFill="1" applyBorder="1" applyAlignment="1">
      <alignment horizontal="center" vertical="center" wrapText="1"/>
      <protection/>
    </xf>
    <xf numFmtId="0" fontId="40" fillId="0" borderId="10" xfId="0" applyNumberFormat="1" applyFont="1" applyFill="1" applyBorder="1" applyAlignment="1">
      <alignment horizontal="center" vertical="center" wrapText="1"/>
    </xf>
    <xf numFmtId="0" fontId="33" fillId="0" borderId="10" xfId="68" applyFont="1" applyFill="1" applyBorder="1" applyAlignment="1">
      <alignment horizontal="left" vertical="center" wrapText="1"/>
      <protection/>
    </xf>
    <xf numFmtId="0" fontId="26" fillId="0" borderId="10" xfId="68" applyFont="1" applyFill="1" applyBorder="1" applyAlignment="1">
      <alignment horizontal="left" vertical="center" wrapText="1"/>
      <protection/>
    </xf>
    <xf numFmtId="0" fontId="56" fillId="0" borderId="0" xfId="68" applyFont="1" applyFill="1">
      <alignment/>
      <protection/>
    </xf>
    <xf numFmtId="0" fontId="56" fillId="0" borderId="10" xfId="68" applyFont="1" applyFill="1" applyBorder="1" applyAlignment="1">
      <alignment horizontal="center" vertical="center" wrapText="1"/>
      <protection/>
    </xf>
    <xf numFmtId="0" fontId="56" fillId="0" borderId="10" xfId="68" applyFont="1" applyFill="1" applyBorder="1">
      <alignment/>
      <protection/>
    </xf>
    <xf numFmtId="0" fontId="27" fillId="0" borderId="10" xfId="68" applyFont="1" applyFill="1" applyBorder="1" applyAlignment="1">
      <alignment horizontal="center" vertical="center" wrapText="1"/>
      <protection/>
    </xf>
    <xf numFmtId="0" fontId="56" fillId="0" borderId="10" xfId="68" applyFont="1" applyFill="1" applyBorder="1" applyAlignment="1">
      <alignment horizontal="left" vertical="center" wrapText="1"/>
      <protection/>
    </xf>
    <xf numFmtId="0" fontId="27" fillId="0" borderId="10" xfId="68" applyFont="1" applyFill="1" applyBorder="1" applyAlignment="1" quotePrefix="1">
      <alignment horizontal="center" vertical="center" wrapText="1"/>
      <protection/>
    </xf>
    <xf numFmtId="0" fontId="56" fillId="0" borderId="10" xfId="68" applyFont="1" applyFill="1" applyBorder="1" applyAlignment="1">
      <alignment horizontal="center" wrapText="1"/>
      <protection/>
    </xf>
    <xf numFmtId="0" fontId="56" fillId="0" borderId="0" xfId="68" applyFont="1" applyFill="1" applyAlignment="1">
      <alignment wrapText="1"/>
      <protection/>
    </xf>
    <xf numFmtId="0" fontId="56" fillId="0" borderId="10" xfId="68" applyFont="1" applyFill="1" applyBorder="1" applyAlignment="1">
      <alignment wrapText="1"/>
      <protection/>
    </xf>
    <xf numFmtId="0" fontId="34" fillId="0" borderId="10" xfId="68" applyFont="1" applyFill="1" applyBorder="1" applyAlignment="1">
      <alignment horizontal="center" vertical="center" wrapText="1"/>
      <protection/>
    </xf>
    <xf numFmtId="0" fontId="33" fillId="0" borderId="10" xfId="68" applyFont="1" applyFill="1" applyBorder="1" applyAlignment="1">
      <alignment horizontal="center" wrapText="1"/>
      <protection/>
    </xf>
    <xf numFmtId="0" fontId="33" fillId="0" borderId="0" xfId="68" applyFont="1" applyFill="1" applyAlignment="1">
      <alignment wrapText="1"/>
      <protection/>
    </xf>
    <xf numFmtId="0" fontId="43" fillId="35" borderId="10" xfId="0" applyFont="1" applyFill="1" applyBorder="1" applyAlignment="1">
      <alignment horizontal="center" vertical="center" wrapText="1"/>
    </xf>
    <xf numFmtId="2" fontId="43" fillId="35" borderId="10" xfId="0" applyNumberFormat="1" applyFont="1" applyFill="1" applyBorder="1" applyAlignment="1">
      <alignment horizontal="center" vertical="center" wrapText="1"/>
    </xf>
    <xf numFmtId="1" fontId="43" fillId="35" borderId="10" xfId="0" applyNumberFormat="1"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35" fillId="35" borderId="10" xfId="0" applyFont="1" applyFill="1" applyBorder="1" applyAlignment="1">
      <alignment horizontal="center" vertical="center" wrapText="1"/>
    </xf>
    <xf numFmtId="0" fontId="43" fillId="35" borderId="10" xfId="68" applyFont="1" applyFill="1" applyBorder="1" applyAlignment="1">
      <alignment horizontal="center" vertical="center" wrapText="1"/>
      <protection/>
    </xf>
    <xf numFmtId="1" fontId="43" fillId="35" borderId="10" xfId="68" applyNumberFormat="1" applyFont="1" applyFill="1" applyBorder="1" applyAlignment="1">
      <alignment horizontal="center" vertical="center" wrapText="1"/>
      <protection/>
    </xf>
    <xf numFmtId="0" fontId="43" fillId="35" borderId="0" xfId="0" applyFont="1" applyFill="1" applyBorder="1" applyAlignment="1">
      <alignment horizontal="center" vertical="center" wrapText="1"/>
    </xf>
    <xf numFmtId="0" fontId="33" fillId="35" borderId="0" xfId="0" applyFont="1" applyFill="1" applyAlignment="1">
      <alignment/>
    </xf>
    <xf numFmtId="9" fontId="43" fillId="35" borderId="10" xfId="0" applyNumberFormat="1" applyFont="1" applyFill="1" applyBorder="1" applyAlignment="1">
      <alignment horizontal="center" vertical="center" wrapText="1"/>
    </xf>
    <xf numFmtId="205" fontId="43" fillId="35" borderId="10" xfId="75" applyNumberFormat="1" applyFont="1" applyFill="1" applyBorder="1" applyAlignment="1">
      <alignment horizontal="center" vertical="center" wrapText="1"/>
      <protection/>
    </xf>
    <xf numFmtId="205" fontId="43" fillId="35" borderId="10" xfId="0" applyNumberFormat="1" applyFont="1" applyFill="1" applyBorder="1" applyAlignment="1">
      <alignment horizontal="center" vertical="center" wrapText="1"/>
    </xf>
    <xf numFmtId="205" fontId="43" fillId="35" borderId="10" xfId="68" applyNumberFormat="1" applyFont="1" applyFill="1" applyBorder="1" applyAlignment="1">
      <alignment horizontal="center" vertical="center"/>
      <protection/>
    </xf>
    <xf numFmtId="9" fontId="43" fillId="35" borderId="12" xfId="75" applyNumberFormat="1" applyFont="1" applyFill="1" applyBorder="1" applyAlignment="1">
      <alignment horizontal="center" vertical="center" wrapText="1"/>
      <protection/>
    </xf>
    <xf numFmtId="0" fontId="43" fillId="35" borderId="10" xfId="0" applyFont="1" applyFill="1" applyBorder="1" applyAlignment="1" quotePrefix="1">
      <alignment horizontal="center" vertical="center" wrapText="1"/>
    </xf>
    <xf numFmtId="205" fontId="43" fillId="35" borderId="10" xfId="68" applyNumberFormat="1" applyFont="1" applyFill="1" applyBorder="1" applyAlignment="1">
      <alignment horizontal="center" vertical="center" wrapText="1"/>
      <protection/>
    </xf>
    <xf numFmtId="0" fontId="32" fillId="0" borderId="0" xfId="0" applyFont="1" applyFill="1" applyAlignment="1">
      <alignment horizontal="center" vertical="center" wrapText="1"/>
    </xf>
    <xf numFmtId="0" fontId="29" fillId="0" borderId="0" xfId="0" applyFont="1" applyFill="1" applyAlignment="1">
      <alignment horizontal="center"/>
    </xf>
    <xf numFmtId="0" fontId="34" fillId="0" borderId="0" xfId="0" applyFont="1" applyFill="1" applyBorder="1" applyAlignment="1">
      <alignment horizontal="center" vertical="center" wrapText="1"/>
    </xf>
    <xf numFmtId="0" fontId="36" fillId="0" borderId="0" xfId="0" applyFont="1" applyFill="1" applyAlignment="1">
      <alignment horizontal="left" vertical="center" wrapText="1"/>
    </xf>
    <xf numFmtId="0" fontId="40" fillId="0" borderId="0" xfId="0" applyFont="1" applyFill="1" applyAlignment="1">
      <alignment horizontal="left" vertical="center"/>
    </xf>
    <xf numFmtId="0" fontId="44" fillId="0" borderId="0" xfId="0" applyFont="1" applyFill="1" applyAlignment="1">
      <alignment horizontal="center" vertical="center" wrapText="1"/>
    </xf>
    <xf numFmtId="4" fontId="44" fillId="0" borderId="10"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3" fillId="0" borderId="0" xfId="0" applyFont="1" applyAlignment="1">
      <alignment wrapText="1"/>
    </xf>
    <xf numFmtId="0" fontId="24" fillId="0" borderId="0" xfId="0" applyFont="1" applyAlignment="1">
      <alignment wrapText="1"/>
    </xf>
    <xf numFmtId="0" fontId="23" fillId="36" borderId="0" xfId="0" applyFont="1" applyFill="1" applyAlignment="1">
      <alignment horizontal="center"/>
    </xf>
    <xf numFmtId="0" fontId="23" fillId="33" borderId="0" xfId="0" applyFont="1" applyFill="1" applyAlignment="1">
      <alignment horizontal="center"/>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0" fillId="33" borderId="14" xfId="0" applyFill="1" applyBorder="1" applyAlignment="1">
      <alignment horizontal="center" vertical="center" wrapText="1"/>
    </xf>
    <xf numFmtId="0" fontId="23"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xf>
    <xf numFmtId="0" fontId="21" fillId="34" borderId="11" xfId="0" applyFont="1" applyFill="1" applyBorder="1" applyAlignment="1">
      <alignment horizontal="center" vertical="center" wrapText="1"/>
    </xf>
    <xf numFmtId="0" fontId="0" fillId="34" borderId="11" xfId="0" applyFill="1" applyBorder="1" applyAlignment="1">
      <alignment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0" fillId="33" borderId="17" xfId="0" applyFill="1" applyBorder="1" applyAlignment="1">
      <alignment horizontal="center" vertical="center" wrapText="1"/>
    </xf>
    <xf numFmtId="0" fontId="7" fillId="33" borderId="12" xfId="0" applyFont="1" applyFill="1" applyBorder="1" applyAlignment="1">
      <alignment horizontal="center" vertical="center" wrapText="1"/>
    </xf>
    <xf numFmtId="0" fontId="40" fillId="0" borderId="10" xfId="0" applyFont="1" applyFill="1" applyBorder="1" applyAlignment="1">
      <alignment horizontal="center"/>
    </xf>
    <xf numFmtId="0" fontId="33" fillId="0" borderId="15" xfId="0" applyFont="1" applyFill="1" applyBorder="1" applyAlignment="1">
      <alignment horizontal="left"/>
    </xf>
    <xf numFmtId="0" fontId="33" fillId="0" borderId="17" xfId="0" applyFont="1" applyFill="1" applyBorder="1" applyAlignment="1">
      <alignment horizontal="left"/>
    </xf>
    <xf numFmtId="0" fontId="35" fillId="0" borderId="15" xfId="0" applyFont="1" applyFill="1" applyBorder="1" applyAlignment="1">
      <alignment horizontal="center"/>
    </xf>
    <xf numFmtId="0" fontId="35" fillId="0" borderId="17" xfId="0" applyFont="1" applyFill="1" applyBorder="1" applyAlignment="1">
      <alignment horizontal="center"/>
    </xf>
    <xf numFmtId="2" fontId="40" fillId="0" borderId="15" xfId="0" applyNumberFormat="1" applyFont="1" applyFill="1" applyBorder="1" applyAlignment="1">
      <alignment horizontal="center"/>
    </xf>
    <xf numFmtId="2" fontId="40" fillId="0" borderId="17" xfId="0" applyNumberFormat="1" applyFont="1" applyFill="1" applyBorder="1" applyAlignment="1">
      <alignment horizontal="center"/>
    </xf>
    <xf numFmtId="0" fontId="40" fillId="0" borderId="0" xfId="0" applyFont="1" applyFill="1" applyAlignment="1">
      <alignment horizontal="center"/>
    </xf>
    <xf numFmtId="0" fontId="37" fillId="0" borderId="0" xfId="0" applyFont="1" applyFill="1" applyAlignment="1">
      <alignment horizontal="center"/>
    </xf>
    <xf numFmtId="0" fontId="34" fillId="0" borderId="0" xfId="0" applyFont="1" applyFill="1" applyAlignment="1">
      <alignment horizontal="center"/>
    </xf>
    <xf numFmtId="0" fontId="40" fillId="0" borderId="10"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25" fillId="0" borderId="22" xfId="68" applyFont="1" applyFill="1" applyBorder="1" applyAlignment="1">
      <alignment horizontal="center" vertical="center" wrapText="1"/>
      <protection/>
    </xf>
    <xf numFmtId="0" fontId="26" fillId="0" borderId="12" xfId="68" applyFont="1" applyFill="1" applyBorder="1" applyAlignment="1">
      <alignment horizontal="center" vertical="center" wrapText="1"/>
      <protection/>
    </xf>
    <xf numFmtId="0" fontId="26" fillId="0" borderId="14" xfId="68" applyFont="1" applyFill="1" applyBorder="1" applyAlignment="1">
      <alignment horizontal="center" vertical="center" wrapText="1"/>
      <protection/>
    </xf>
    <xf numFmtId="0" fontId="26" fillId="0" borderId="0" xfId="0" applyFont="1" applyFill="1" applyAlignment="1">
      <alignment horizontal="left" vertical="center"/>
    </xf>
    <xf numFmtId="0" fontId="26" fillId="0" borderId="0" xfId="68" applyFont="1" applyFill="1" applyAlignment="1">
      <alignment horizontal="center" vertical="center" wrapText="1"/>
      <protection/>
    </xf>
    <xf numFmtId="0" fontId="26" fillId="0" borderId="10" xfId="68" applyFont="1" applyFill="1" applyBorder="1" applyAlignment="1">
      <alignment horizontal="center" vertical="center" wrapText="1"/>
      <protection/>
    </xf>
    <xf numFmtId="0" fontId="40" fillId="0" borderId="12" xfId="68" applyFont="1" applyFill="1" applyBorder="1" applyAlignment="1">
      <alignment horizontal="center" vertical="center" wrapText="1"/>
      <protection/>
    </xf>
    <xf numFmtId="0" fontId="40" fillId="0" borderId="14" xfId="68" applyFont="1" applyFill="1" applyBorder="1" applyAlignment="1">
      <alignment horizontal="center" vertical="center" wrapText="1"/>
      <protection/>
    </xf>
    <xf numFmtId="0" fontId="43" fillId="0" borderId="0" xfId="0" applyFont="1" applyFill="1" applyAlignment="1">
      <alignment horizontal="left"/>
    </xf>
    <xf numFmtId="0" fontId="43" fillId="0" borderId="0" xfId="0" applyFont="1" applyFill="1" applyBorder="1" applyAlignment="1">
      <alignment horizontal="left" vertical="top" wrapText="1"/>
    </xf>
    <xf numFmtId="0" fontId="43" fillId="0" borderId="0" xfId="0" applyFont="1" applyFill="1" applyAlignment="1">
      <alignment horizontal="justify" wrapText="1"/>
    </xf>
    <xf numFmtId="0" fontId="43" fillId="0" borderId="10" xfId="0" applyFont="1" applyFill="1" applyBorder="1" applyAlignment="1">
      <alignment horizontal="left" vertical="top" wrapText="1"/>
    </xf>
    <xf numFmtId="0" fontId="43" fillId="0" borderId="10" xfId="0" applyFont="1" applyFill="1" applyBorder="1" applyAlignment="1">
      <alignment horizontal="left" vertical="center" wrapText="1"/>
    </xf>
    <xf numFmtId="0" fontId="43" fillId="0" borderId="15" xfId="0" applyFont="1" applyFill="1" applyBorder="1" applyAlignment="1">
      <alignment horizontal="center" vertical="top" wrapText="1"/>
    </xf>
    <xf numFmtId="0" fontId="43" fillId="0" borderId="1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justify" vertical="top" wrapText="1"/>
    </xf>
    <xf numFmtId="0" fontId="47" fillId="0" borderId="15" xfId="0" applyFont="1" applyFill="1" applyBorder="1" applyAlignment="1">
      <alignment horizontal="center" vertical="top" wrapText="1"/>
    </xf>
    <xf numFmtId="0" fontId="47" fillId="0" borderId="16" xfId="0" applyFont="1" applyFill="1" applyBorder="1" applyAlignment="1">
      <alignment horizontal="center" vertical="top" wrapText="1"/>
    </xf>
    <xf numFmtId="0" fontId="47" fillId="0" borderId="17" xfId="0" applyFont="1" applyFill="1" applyBorder="1" applyAlignment="1">
      <alignment horizontal="center" vertical="top" wrapText="1"/>
    </xf>
    <xf numFmtId="0" fontId="43" fillId="0" borderId="12" xfId="0" applyFont="1" applyFill="1" applyBorder="1" applyAlignment="1">
      <alignment horizontal="center" vertical="top" wrapText="1"/>
    </xf>
    <xf numFmtId="0" fontId="43" fillId="0" borderId="14" xfId="0" applyFont="1" applyFill="1" applyBorder="1" applyAlignment="1">
      <alignment horizontal="center" vertical="top" wrapText="1"/>
    </xf>
    <xf numFmtId="0" fontId="43" fillId="0" borderId="10" xfId="0" applyFont="1" applyFill="1" applyBorder="1" applyAlignment="1">
      <alignment horizontal="justify" vertical="center" wrapText="1"/>
    </xf>
    <xf numFmtId="0" fontId="43" fillId="0" borderId="10" xfId="0" applyFont="1" applyFill="1" applyBorder="1" applyAlignment="1">
      <alignment horizontal="left"/>
    </xf>
    <xf numFmtId="0" fontId="43" fillId="35" borderId="15" xfId="0" applyFont="1" applyFill="1" applyBorder="1" applyAlignment="1">
      <alignment horizontal="center" vertical="top" wrapText="1"/>
    </xf>
    <xf numFmtId="0" fontId="43" fillId="35" borderId="16" xfId="0" applyFont="1" applyFill="1" applyBorder="1" applyAlignment="1">
      <alignment horizontal="center" vertical="top" wrapText="1"/>
    </xf>
    <xf numFmtId="0" fontId="43" fillId="35" borderId="17" xfId="0" applyFont="1" applyFill="1" applyBorder="1" applyAlignment="1">
      <alignment horizontal="center" vertical="top" wrapText="1"/>
    </xf>
    <xf numFmtId="0" fontId="50"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justify"/>
    </xf>
    <xf numFmtId="0" fontId="47" fillId="0" borderId="10" xfId="0" applyFont="1" applyFill="1" applyBorder="1" applyAlignment="1">
      <alignment horizontal="left" vertical="top" wrapText="1"/>
    </xf>
    <xf numFmtId="0" fontId="43" fillId="0" borderId="10" xfId="0" applyNumberFormat="1" applyFont="1" applyFill="1" applyBorder="1" applyAlignment="1">
      <alignment horizontal="left" vertical="top" wrapText="1"/>
    </xf>
    <xf numFmtId="0" fontId="49" fillId="0" borderId="10" xfId="0" applyFont="1" applyFill="1" applyBorder="1" applyAlignment="1">
      <alignment horizontal="center" vertical="center" wrapText="1"/>
    </xf>
    <xf numFmtId="0" fontId="47" fillId="0" borderId="10" xfId="0" applyFont="1" applyFill="1" applyBorder="1" applyAlignment="1">
      <alignment horizontal="justify" vertical="top" wrapText="1"/>
    </xf>
    <xf numFmtId="0" fontId="43" fillId="0" borderId="10" xfId="0" applyFont="1" applyFill="1" applyBorder="1" applyAlignment="1">
      <alignment horizontal="justify" vertical="center"/>
    </xf>
    <xf numFmtId="0" fontId="43" fillId="0" borderId="10" xfId="0" applyFont="1" applyFill="1" applyBorder="1" applyAlignment="1">
      <alignment vertical="top" wrapText="1"/>
    </xf>
    <xf numFmtId="0" fontId="43" fillId="0" borderId="10" xfId="0" applyFont="1" applyFill="1" applyBorder="1" applyAlignment="1" quotePrefix="1">
      <alignment horizontal="justify" vertical="top" wrapText="1"/>
    </xf>
    <xf numFmtId="0" fontId="43" fillId="0" borderId="10" xfId="0" applyFont="1" applyFill="1" applyBorder="1" applyAlignment="1" quotePrefix="1">
      <alignment horizontal="justify"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50" fillId="0" borderId="10" xfId="0" applyFont="1" applyFill="1" applyBorder="1" applyAlignment="1">
      <alignment horizontal="center" wrapText="1"/>
    </xf>
    <xf numFmtId="0" fontId="40" fillId="0" borderId="10" xfId="0" applyFont="1" applyFill="1" applyBorder="1" applyAlignment="1">
      <alignment horizont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5" fillId="0" borderId="0" xfId="0" applyFont="1" applyFill="1" applyAlignment="1">
      <alignment horizontal="center"/>
    </xf>
    <xf numFmtId="0" fontId="34" fillId="0" borderId="22" xfId="0" applyFont="1" applyFill="1" applyBorder="1" applyAlignment="1">
      <alignment horizont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49" fontId="51" fillId="0" borderId="10" xfId="78" applyNumberFormat="1" applyFont="1" applyFill="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5" xfId="46"/>
    <cellStyle name="Comma 7" xfId="47"/>
    <cellStyle name="Comma 8" xfId="48"/>
    <cellStyle name="Comma 9" xfId="49"/>
    <cellStyle name="Currency" xfId="50"/>
    <cellStyle name="Currency [0]" xfId="51"/>
    <cellStyle name="Check Cell" xfId="52"/>
    <cellStyle name="Excel Built-in Normal"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xfId="65"/>
    <cellStyle name="Normal 10 2" xfId="66"/>
    <cellStyle name="Normal 19" xfId="67"/>
    <cellStyle name="Normal 2" xfId="68"/>
    <cellStyle name="Normal 2 2" xfId="69"/>
    <cellStyle name="Normal 2 3" xfId="70"/>
    <cellStyle name="Normal 2 5" xfId="71"/>
    <cellStyle name="Normal 2_PHU LỤC HUONG DAN THUC HIEN 2015 (24-12)" xfId="72"/>
    <cellStyle name="Normal 3" xfId="73"/>
    <cellStyle name="Normal 4" xfId="74"/>
    <cellStyle name="Normal_Sheet1" xfId="75"/>
    <cellStyle name="Note" xfId="76"/>
    <cellStyle name="Output" xfId="77"/>
    <cellStyle name="Percent" xfId="78"/>
    <cellStyle name="Percent 2" xfId="79"/>
    <cellStyle name="Style 1"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3" TargetMode="External" /><Relationship Id="rId4" Type="http://schemas.openxmlformats.org/officeDocument/2006/relationships/hyperlink" Target="_ftnref1" TargetMode="External" /><Relationship Id="rId5" Type="http://schemas.openxmlformats.org/officeDocument/2006/relationships/hyperlink" Target="_ftnref2" TargetMode="External" /><Relationship Id="rId6" Type="http://schemas.openxmlformats.org/officeDocument/2006/relationships/hyperlink" Target="_ftnref3" TargetMode="External" /><Relationship Id="rId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6"/>
  <sheetViews>
    <sheetView zoomScalePageLayoutView="0" workbookViewId="0" topLeftCell="A1">
      <selection activeCell="N3" sqref="N3"/>
    </sheetView>
  </sheetViews>
  <sheetFormatPr defaultColWidth="9.140625" defaultRowHeight="15"/>
  <cols>
    <col min="1" max="1" width="5.7109375" style="68" customWidth="1"/>
    <col min="2" max="2" width="10.140625" style="68" customWidth="1"/>
    <col min="3" max="3" width="25.421875" style="68" customWidth="1"/>
    <col min="4" max="4" width="23.28125" style="68" customWidth="1"/>
    <col min="5" max="5" width="16.00390625" style="68" customWidth="1"/>
    <col min="6" max="6" width="27.140625" style="68" customWidth="1"/>
    <col min="7" max="7" width="17.00390625" style="68" customWidth="1"/>
    <col min="8" max="16384" width="9.140625" style="68" customWidth="1"/>
  </cols>
  <sheetData>
    <row r="1" spans="1:3" ht="21.75" customHeight="1">
      <c r="A1" s="72" t="s">
        <v>371</v>
      </c>
      <c r="B1" s="71"/>
      <c r="C1" s="71"/>
    </row>
    <row r="2" spans="1:7" ht="44.25" customHeight="1">
      <c r="A2" s="253" t="s">
        <v>658</v>
      </c>
      <c r="B2" s="253"/>
      <c r="C2" s="253"/>
      <c r="D2" s="253"/>
      <c r="E2" s="253"/>
      <c r="F2" s="253"/>
      <c r="G2" s="253"/>
    </row>
    <row r="3" spans="1:7" ht="15" customHeight="1">
      <c r="A3" s="254"/>
      <c r="B3" s="254"/>
      <c r="C3" s="254"/>
      <c r="D3" s="254"/>
      <c r="E3" s="254"/>
      <c r="F3" s="254"/>
      <c r="G3" s="254"/>
    </row>
    <row r="4" ht="13.5" customHeight="1"/>
    <row r="5" spans="1:7" s="70" customFormat="1" ht="42.75" customHeight="1">
      <c r="A5" s="69" t="s">
        <v>63</v>
      </c>
      <c r="B5" s="69" t="s">
        <v>359</v>
      </c>
      <c r="C5" s="69" t="s">
        <v>358</v>
      </c>
      <c r="D5" s="69" t="s">
        <v>360</v>
      </c>
      <c r="E5" s="69" t="s">
        <v>362</v>
      </c>
      <c r="F5" s="69" t="s">
        <v>363</v>
      </c>
      <c r="G5" s="69" t="s">
        <v>361</v>
      </c>
    </row>
    <row r="6" spans="1:7" ht="126" customHeight="1">
      <c r="A6" s="82">
        <v>1</v>
      </c>
      <c r="B6" s="82" t="s">
        <v>454</v>
      </c>
      <c r="C6" s="82" t="s">
        <v>455</v>
      </c>
      <c r="D6" s="82" t="s">
        <v>456</v>
      </c>
      <c r="E6" s="82" t="s">
        <v>457</v>
      </c>
      <c r="F6" s="82" t="s">
        <v>458</v>
      </c>
      <c r="G6" s="82"/>
    </row>
  </sheetData>
  <sheetProtection/>
  <mergeCells count="2">
    <mergeCell ref="A2:G2"/>
    <mergeCell ref="A3:G3"/>
  </mergeCells>
  <printOptions/>
  <pageMargins left="0.64" right="0.47" top="0.59" bottom="0.54" header="0.5118110236220472" footer="0.3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19"/>
  <sheetViews>
    <sheetView zoomScalePageLayoutView="0" workbookViewId="0" topLeftCell="A1">
      <selection activeCell="G7" sqref="G7"/>
    </sheetView>
  </sheetViews>
  <sheetFormatPr defaultColWidth="9.140625" defaultRowHeight="15"/>
  <cols>
    <col min="1" max="1" width="6.8515625" style="92" customWidth="1"/>
    <col min="2" max="2" width="36.8515625" style="92" customWidth="1"/>
    <col min="3" max="3" width="14.140625" style="92" customWidth="1"/>
    <col min="4" max="4" width="14.421875" style="92" customWidth="1"/>
    <col min="5" max="5" width="13.7109375" style="93" customWidth="1"/>
    <col min="6" max="16384" width="9.140625" style="92" customWidth="1"/>
  </cols>
  <sheetData>
    <row r="1" spans="1:3" ht="24" customHeight="1">
      <c r="A1" s="257" t="s">
        <v>372</v>
      </c>
      <c r="B1" s="257"/>
      <c r="C1" s="91"/>
    </row>
    <row r="2" spans="1:5" ht="39" customHeight="1">
      <c r="A2" s="258" t="s">
        <v>663</v>
      </c>
      <c r="B2" s="258"/>
      <c r="C2" s="258"/>
      <c r="D2" s="258"/>
      <c r="E2" s="258"/>
    </row>
    <row r="3" spans="1:5" ht="32.25" customHeight="1">
      <c r="A3" s="255"/>
      <c r="B3" s="255"/>
      <c r="C3" s="255"/>
      <c r="D3" s="255"/>
      <c r="E3" s="255"/>
    </row>
    <row r="4" spans="1:5" ht="20.25" customHeight="1">
      <c r="A4" s="94"/>
      <c r="B4" s="94"/>
      <c r="C4" s="94"/>
      <c r="D4" s="94"/>
      <c r="E4" s="95" t="s">
        <v>364</v>
      </c>
    </row>
    <row r="5" spans="1:5" ht="24" customHeight="1">
      <c r="A5" s="263" t="s">
        <v>50</v>
      </c>
      <c r="B5" s="263" t="s">
        <v>65</v>
      </c>
      <c r="C5" s="260" t="s">
        <v>461</v>
      </c>
      <c r="D5" s="260" t="s">
        <v>664</v>
      </c>
      <c r="E5" s="259" t="s">
        <v>665</v>
      </c>
    </row>
    <row r="6" spans="1:5" ht="48.75" customHeight="1">
      <c r="A6" s="263"/>
      <c r="B6" s="263"/>
      <c r="C6" s="261"/>
      <c r="D6" s="261"/>
      <c r="E6" s="259"/>
    </row>
    <row r="7" spans="1:5" ht="24.75" customHeight="1">
      <c r="A7" s="263"/>
      <c r="B7" s="263"/>
      <c r="C7" s="262"/>
      <c r="D7" s="262"/>
      <c r="E7" s="259"/>
    </row>
    <row r="8" spans="1:5" ht="24.75" customHeight="1">
      <c r="A8" s="96"/>
      <c r="B8" s="96" t="s">
        <v>347</v>
      </c>
      <c r="C8" s="213">
        <f>SUM(C10:C16)</f>
        <v>240840.5</v>
      </c>
      <c r="D8" s="213">
        <f>SUM(D10:D16)</f>
        <v>149273.9</v>
      </c>
      <c r="E8" s="213">
        <f>SUM(E10:E16)</f>
        <v>91566.6</v>
      </c>
    </row>
    <row r="9" spans="1:5" ht="24.75" customHeight="1">
      <c r="A9" s="96" t="s">
        <v>341</v>
      </c>
      <c r="B9" s="98" t="s">
        <v>366</v>
      </c>
      <c r="C9" s="213">
        <v>0</v>
      </c>
      <c r="D9" s="97">
        <v>0</v>
      </c>
      <c r="E9" s="97">
        <v>0</v>
      </c>
    </row>
    <row r="10" spans="1:5" ht="24.75" customHeight="1">
      <c r="A10" s="99">
        <v>1</v>
      </c>
      <c r="B10" s="100" t="s">
        <v>348</v>
      </c>
      <c r="C10" s="214"/>
      <c r="D10" s="101"/>
      <c r="E10" s="102"/>
    </row>
    <row r="11" spans="1:5" ht="24.75" customHeight="1">
      <c r="A11" s="99">
        <v>2</v>
      </c>
      <c r="B11" s="100" t="s">
        <v>365</v>
      </c>
      <c r="C11" s="214"/>
      <c r="D11" s="103"/>
      <c r="E11" s="103"/>
    </row>
    <row r="12" spans="1:5" ht="24.75" customHeight="1">
      <c r="A12" s="96" t="s">
        <v>345</v>
      </c>
      <c r="B12" s="98" t="s">
        <v>367</v>
      </c>
      <c r="C12" s="213">
        <f>22234+13005</f>
        <v>35239</v>
      </c>
      <c r="D12" s="97">
        <f>11004.3</f>
        <v>11004.3</v>
      </c>
      <c r="E12" s="104">
        <f>C12-D12</f>
        <v>24234.7</v>
      </c>
    </row>
    <row r="13" spans="1:5" s="105" customFormat="1" ht="24.75" customHeight="1">
      <c r="A13" s="96" t="s">
        <v>349</v>
      </c>
      <c r="B13" s="98" t="s">
        <v>350</v>
      </c>
      <c r="C13" s="213">
        <f>156340.5-C12</f>
        <v>121101.5</v>
      </c>
      <c r="D13" s="104">
        <v>57769.6</v>
      </c>
      <c r="E13" s="104">
        <f>C13-D13</f>
        <v>63331.9</v>
      </c>
    </row>
    <row r="14" spans="1:5" ht="24.75" customHeight="1">
      <c r="A14" s="96" t="s">
        <v>351</v>
      </c>
      <c r="B14" s="98" t="s">
        <v>370</v>
      </c>
      <c r="C14" s="213">
        <v>79500</v>
      </c>
      <c r="D14" s="213">
        <v>79500</v>
      </c>
      <c r="E14" s="213">
        <v>0</v>
      </c>
    </row>
    <row r="15" spans="1:5" ht="24.75" customHeight="1">
      <c r="A15" s="96" t="s">
        <v>352</v>
      </c>
      <c r="B15" s="107" t="s">
        <v>353</v>
      </c>
      <c r="C15" s="214"/>
      <c r="D15" s="103"/>
      <c r="E15" s="106"/>
    </row>
    <row r="16" spans="1:5" s="105" customFormat="1" ht="24.75" customHeight="1">
      <c r="A16" s="96" t="s">
        <v>354</v>
      </c>
      <c r="B16" s="107" t="s">
        <v>355</v>
      </c>
      <c r="C16" s="213">
        <v>5000</v>
      </c>
      <c r="D16" s="104">
        <v>1000</v>
      </c>
      <c r="E16" s="104">
        <v>4000</v>
      </c>
    </row>
    <row r="17" spans="1:5" ht="24.75" customHeight="1">
      <c r="A17" s="99">
        <v>1</v>
      </c>
      <c r="B17" s="100" t="s">
        <v>356</v>
      </c>
      <c r="C17" s="214"/>
      <c r="D17" s="108"/>
      <c r="E17" s="109"/>
    </row>
    <row r="18" spans="1:5" ht="35.25" customHeight="1">
      <c r="A18" s="99">
        <v>2</v>
      </c>
      <c r="B18" s="100" t="s">
        <v>459</v>
      </c>
      <c r="C18" s="214">
        <v>5000</v>
      </c>
      <c r="D18" s="103">
        <v>1000</v>
      </c>
      <c r="E18" s="103">
        <v>4000</v>
      </c>
    </row>
    <row r="19" spans="1:5" ht="44.25" customHeight="1">
      <c r="A19" s="256" t="s">
        <v>460</v>
      </c>
      <c r="B19" s="256"/>
      <c r="C19" s="256"/>
      <c r="D19" s="256"/>
      <c r="E19" s="256"/>
    </row>
  </sheetData>
  <sheetProtection/>
  <mergeCells count="9">
    <mergeCell ref="A3:E3"/>
    <mergeCell ref="A19:E19"/>
    <mergeCell ref="A1:B1"/>
    <mergeCell ref="A2:E2"/>
    <mergeCell ref="E5:E7"/>
    <mergeCell ref="C5:C7"/>
    <mergeCell ref="A5:A7"/>
    <mergeCell ref="B5:B7"/>
    <mergeCell ref="D5:D7"/>
  </mergeCells>
  <printOptions horizontalCentered="1"/>
  <pageMargins left="0.2" right="0.2362204724409449" top="0.76" bottom="0.5118110236220472" header="0.67"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2:N87"/>
  <sheetViews>
    <sheetView zoomScalePageLayoutView="0" workbookViewId="0" topLeftCell="A7">
      <selection activeCell="B1" sqref="B1"/>
    </sheetView>
  </sheetViews>
  <sheetFormatPr defaultColWidth="9.140625" defaultRowHeight="15"/>
  <cols>
    <col min="1" max="1" width="9.140625" style="53" customWidth="1"/>
    <col min="2" max="2" width="11.421875" style="53" customWidth="1"/>
    <col min="3" max="16384" width="9.140625" style="53" customWidth="1"/>
  </cols>
  <sheetData>
    <row r="2" ht="16.5">
      <c r="A2" s="52" t="s">
        <v>54</v>
      </c>
    </row>
    <row r="3" ht="16.5">
      <c r="A3" s="54"/>
    </row>
    <row r="4" ht="16.5">
      <c r="A4" s="52" t="s">
        <v>51</v>
      </c>
    </row>
    <row r="5" spans="1:3" ht="16.5">
      <c r="A5" s="52"/>
      <c r="B5" s="53" t="s">
        <v>295</v>
      </c>
      <c r="C5" s="53" t="s">
        <v>296</v>
      </c>
    </row>
    <row r="6" spans="1:3" ht="16.5">
      <c r="A6" s="52"/>
      <c r="B6" s="53" t="s">
        <v>297</v>
      </c>
      <c r="C6" s="53" t="s">
        <v>298</v>
      </c>
    </row>
    <row r="7" spans="2:3" ht="16.5">
      <c r="B7" s="53" t="s">
        <v>299</v>
      </c>
      <c r="C7" s="53" t="s">
        <v>300</v>
      </c>
    </row>
    <row r="8" spans="2:3" ht="16.5">
      <c r="B8" s="53" t="s">
        <v>303</v>
      </c>
      <c r="C8" s="53" t="s">
        <v>304</v>
      </c>
    </row>
    <row r="9" spans="2:3" ht="16.5">
      <c r="B9" s="53" t="s">
        <v>305</v>
      </c>
      <c r="C9" s="53" t="s">
        <v>306</v>
      </c>
    </row>
    <row r="10" spans="2:3" ht="16.5">
      <c r="B10" s="53" t="s">
        <v>307</v>
      </c>
      <c r="C10" s="53" t="s">
        <v>308</v>
      </c>
    </row>
    <row r="11" spans="2:3" ht="16.5">
      <c r="B11" s="53" t="s">
        <v>309</v>
      </c>
      <c r="C11" s="53" t="s">
        <v>311</v>
      </c>
    </row>
    <row r="12" spans="1:3" ht="16.5">
      <c r="A12" s="55"/>
      <c r="B12" s="53" t="s">
        <v>310</v>
      </c>
      <c r="C12" s="53" t="s">
        <v>312</v>
      </c>
    </row>
    <row r="13" spans="1:3" ht="16.5">
      <c r="A13" s="55"/>
      <c r="B13" s="53" t="s">
        <v>313</v>
      </c>
      <c r="C13" s="53" t="s">
        <v>314</v>
      </c>
    </row>
    <row r="14" spans="1:3" ht="16.5">
      <c r="A14" s="55"/>
      <c r="B14" s="53" t="s">
        <v>315</v>
      </c>
      <c r="C14" s="53" t="s">
        <v>317</v>
      </c>
    </row>
    <row r="15" spans="1:3" ht="16.5">
      <c r="A15" s="55"/>
      <c r="B15" s="53" t="s">
        <v>316</v>
      </c>
      <c r="C15" s="53" t="s">
        <v>318</v>
      </c>
    </row>
    <row r="16" spans="1:3" ht="16.5">
      <c r="A16" s="55"/>
      <c r="B16" s="53" t="s">
        <v>60</v>
      </c>
      <c r="C16" s="53" t="s">
        <v>319</v>
      </c>
    </row>
    <row r="17" ht="16.5">
      <c r="A17" s="52" t="s">
        <v>52</v>
      </c>
    </row>
    <row r="18" spans="1:2" ht="16.5">
      <c r="A18" s="52"/>
      <c r="B18" s="52" t="s">
        <v>320</v>
      </c>
    </row>
    <row r="19" spans="1:3" ht="16.5">
      <c r="A19" s="52"/>
      <c r="B19" s="53" t="s">
        <v>327</v>
      </c>
      <c r="C19" s="53" t="s">
        <v>332</v>
      </c>
    </row>
    <row r="20" spans="1:3" ht="16.5">
      <c r="A20" s="52"/>
      <c r="C20" s="53" t="s">
        <v>333</v>
      </c>
    </row>
    <row r="21" spans="1:3" ht="16.5">
      <c r="A21" s="52"/>
      <c r="B21" s="53" t="s">
        <v>321</v>
      </c>
      <c r="C21" s="53" t="s">
        <v>334</v>
      </c>
    </row>
    <row r="22" spans="1:3" ht="16.5">
      <c r="A22" s="54"/>
      <c r="B22" s="53" t="s">
        <v>322</v>
      </c>
      <c r="C22" s="53" t="s">
        <v>323</v>
      </c>
    </row>
    <row r="23" spans="1:3" ht="16.5">
      <c r="A23" s="54"/>
      <c r="C23" s="56" t="s">
        <v>325</v>
      </c>
    </row>
    <row r="24" spans="1:4" ht="16.5">
      <c r="A24" s="54"/>
      <c r="C24" s="56"/>
      <c r="D24" s="57" t="s">
        <v>326</v>
      </c>
    </row>
    <row r="25" spans="1:3" ht="16.5">
      <c r="A25" s="54"/>
      <c r="C25" s="53" t="s">
        <v>324</v>
      </c>
    </row>
    <row r="26" spans="1:3" ht="16.5">
      <c r="A26" s="54"/>
      <c r="C26" s="56" t="s">
        <v>335</v>
      </c>
    </row>
    <row r="27" spans="1:4" ht="16.5">
      <c r="A27" s="54"/>
      <c r="D27" s="58" t="s">
        <v>336</v>
      </c>
    </row>
    <row r="28" spans="1:4" ht="16.5">
      <c r="A28" s="54"/>
      <c r="B28" s="53" t="s">
        <v>337</v>
      </c>
      <c r="D28" s="57"/>
    </row>
    <row r="29" spans="1:4" ht="16.5">
      <c r="A29" s="54"/>
      <c r="C29" s="53" t="s">
        <v>328</v>
      </c>
      <c r="D29" s="57"/>
    </row>
    <row r="30" spans="1:4" ht="16.5">
      <c r="A30" s="54"/>
      <c r="D30" s="57"/>
    </row>
    <row r="31" spans="1:2" ht="16.5">
      <c r="A31" s="54"/>
      <c r="B31" s="52" t="s">
        <v>329</v>
      </c>
    </row>
    <row r="32" spans="1:3" ht="16.5">
      <c r="A32" s="54"/>
      <c r="C32" s="53" t="s">
        <v>330</v>
      </c>
    </row>
    <row r="33" ht="16.5">
      <c r="C33" s="53" t="s">
        <v>331</v>
      </c>
    </row>
    <row r="34" spans="1:7" ht="16.5">
      <c r="A34" s="52"/>
      <c r="B34" s="52"/>
      <c r="C34" s="52"/>
      <c r="D34" s="52"/>
      <c r="E34" s="52"/>
      <c r="F34" s="52"/>
      <c r="G34" s="52"/>
    </row>
    <row r="36" ht="16.5" hidden="1">
      <c r="A36" s="52" t="s">
        <v>53</v>
      </c>
    </row>
    <row r="38" ht="16.5" hidden="1">
      <c r="A38" s="52"/>
    </row>
    <row r="39" ht="16.5" hidden="1"/>
    <row r="40" ht="16.5" hidden="1"/>
    <row r="41" ht="16.5" hidden="1"/>
    <row r="42" ht="16.5" hidden="1"/>
    <row r="43" ht="16.5" hidden="1"/>
    <row r="44" ht="16.5" hidden="1"/>
    <row r="45" ht="16.5" hidden="1"/>
    <row r="46" ht="16.5" hidden="1"/>
    <row r="47" ht="16.5" hidden="1"/>
    <row r="48" ht="16.5" hidden="1"/>
    <row r="49" ht="16.5" hidden="1"/>
    <row r="50" ht="16.5" hidden="1"/>
    <row r="51" ht="16.5" hidden="1"/>
    <row r="52" ht="16.5" hidden="1"/>
    <row r="53" ht="16.5" hidden="1"/>
    <row r="54" ht="16.5" hidden="1"/>
    <row r="55" ht="16.5" hidden="1"/>
    <row r="56" ht="16.5" hidden="1"/>
    <row r="57" ht="16.5" hidden="1"/>
    <row r="58" ht="16.5" hidden="1"/>
    <row r="59" ht="16.5" hidden="1"/>
    <row r="60" ht="16.5" hidden="1"/>
    <row r="61" ht="16.5" hidden="1"/>
    <row r="62" ht="16.5" hidden="1"/>
    <row r="63" ht="16.5" hidden="1"/>
    <row r="64" spans="1:5" ht="16.5" hidden="1">
      <c r="A64" s="52"/>
      <c r="B64" s="52"/>
      <c r="C64" s="52"/>
      <c r="D64" s="52"/>
      <c r="E64" s="52"/>
    </row>
    <row r="65" ht="16.5" hidden="1"/>
    <row r="66" ht="16.5" hidden="1"/>
    <row r="67" spans="2:14" ht="16.5" hidden="1">
      <c r="B67" s="59"/>
      <c r="C67" s="59"/>
      <c r="D67" s="59"/>
      <c r="E67" s="59"/>
      <c r="F67" s="59"/>
      <c r="G67" s="59"/>
      <c r="H67" s="59"/>
      <c r="I67" s="59"/>
      <c r="J67" s="59"/>
      <c r="K67" s="59"/>
      <c r="L67" s="59"/>
      <c r="M67" s="59"/>
      <c r="N67" s="60"/>
    </row>
    <row r="68" spans="2:14" ht="16.5" hidden="1">
      <c r="B68" s="61"/>
      <c r="C68" s="61"/>
      <c r="D68" s="61"/>
      <c r="E68" s="61"/>
      <c r="F68" s="61"/>
      <c r="G68" s="61"/>
      <c r="H68" s="61"/>
      <c r="I68" s="61"/>
      <c r="J68" s="61"/>
      <c r="K68" s="61"/>
      <c r="L68" s="61"/>
      <c r="M68" s="61"/>
      <c r="N68" s="60"/>
    </row>
    <row r="69" spans="2:14" ht="16.5" hidden="1">
      <c r="B69" s="61"/>
      <c r="C69" s="61"/>
      <c r="D69" s="61"/>
      <c r="E69" s="61"/>
      <c r="F69" s="61"/>
      <c r="G69" s="61"/>
      <c r="H69" s="61"/>
      <c r="I69" s="61"/>
      <c r="J69" s="61"/>
      <c r="K69" s="61"/>
      <c r="L69" s="61"/>
      <c r="M69" s="61"/>
      <c r="N69" s="60"/>
    </row>
    <row r="70" spans="2:13" ht="16.5" hidden="1">
      <c r="B70" s="62"/>
      <c r="C70" s="62"/>
      <c r="D70" s="62"/>
      <c r="E70" s="62"/>
      <c r="F70" s="62"/>
      <c r="G70" s="62"/>
      <c r="H70" s="62"/>
      <c r="I70" s="62"/>
      <c r="J70" s="62"/>
      <c r="K70" s="62"/>
      <c r="L70" s="62"/>
      <c r="M70" s="62"/>
    </row>
    <row r="71" spans="2:13" ht="16.5" hidden="1">
      <c r="B71" s="266"/>
      <c r="C71" s="266"/>
      <c r="D71" s="266"/>
      <c r="E71" s="266"/>
      <c r="F71" s="266"/>
      <c r="G71" s="266"/>
      <c r="H71" s="267"/>
      <c r="I71" s="267"/>
      <c r="J71" s="267"/>
      <c r="K71" s="267"/>
      <c r="L71" s="267"/>
      <c r="M71" s="267"/>
    </row>
    <row r="72" ht="16.5" hidden="1"/>
    <row r="73" ht="16.5" hidden="1"/>
    <row r="74" ht="16.5" hidden="1">
      <c r="A74" s="52"/>
    </row>
    <row r="75" ht="16.5" hidden="1"/>
    <row r="76" ht="16.5" hidden="1">
      <c r="A76" s="54"/>
    </row>
    <row r="77" ht="16.5" hidden="1">
      <c r="A77" s="54"/>
    </row>
    <row r="78" ht="16.5" hidden="1">
      <c r="A78" s="54"/>
    </row>
    <row r="79" ht="16.5" hidden="1">
      <c r="A79" s="54"/>
    </row>
    <row r="80" ht="16.5" hidden="1">
      <c r="A80" s="54"/>
    </row>
    <row r="81" ht="16.5" hidden="1">
      <c r="A81" s="54"/>
    </row>
    <row r="82" ht="16.5" hidden="1">
      <c r="A82" s="54"/>
    </row>
    <row r="83" ht="16.5" hidden="1"/>
    <row r="84" spans="1:14" ht="54" customHeight="1" hidden="1">
      <c r="A84" s="265"/>
      <c r="B84" s="265"/>
      <c r="C84" s="265"/>
      <c r="D84" s="265"/>
      <c r="E84" s="265"/>
      <c r="F84" s="265"/>
      <c r="G84" s="265"/>
      <c r="H84" s="265"/>
      <c r="I84" s="265"/>
      <c r="J84" s="265"/>
      <c r="K84" s="265"/>
      <c r="L84" s="265"/>
      <c r="M84" s="265"/>
      <c r="N84" s="265"/>
    </row>
    <row r="85" ht="16.5" hidden="1"/>
    <row r="86" spans="1:14" ht="49.5" customHeight="1" hidden="1">
      <c r="A86" s="264"/>
      <c r="B86" s="265"/>
      <c r="C86" s="265"/>
      <c r="D86" s="265"/>
      <c r="E86" s="265"/>
      <c r="F86" s="265"/>
      <c r="G86" s="265"/>
      <c r="H86" s="265"/>
      <c r="I86" s="265"/>
      <c r="J86" s="265"/>
      <c r="K86" s="265"/>
      <c r="L86" s="265"/>
      <c r="M86" s="265"/>
      <c r="N86" s="265"/>
    </row>
    <row r="87" spans="1:10" ht="16.5">
      <c r="A87" s="52"/>
      <c r="B87" s="52"/>
      <c r="C87" s="52"/>
      <c r="D87" s="52"/>
      <c r="E87" s="52"/>
      <c r="F87" s="52"/>
      <c r="G87" s="52"/>
      <c r="H87" s="52"/>
      <c r="I87" s="52"/>
      <c r="J87" s="52"/>
    </row>
  </sheetData>
  <sheetProtection/>
  <mergeCells count="4">
    <mergeCell ref="A86:N86"/>
    <mergeCell ref="B71:G71"/>
    <mergeCell ref="H71:M71"/>
    <mergeCell ref="A84:N84"/>
  </mergeCells>
  <printOptions horizontalCentered="1"/>
  <pageMargins left="0.45" right="0.45" top="0.34" bottom="0.48" header="0.15" footer="0.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N171"/>
  <sheetViews>
    <sheetView zoomScale="115" zoomScaleNormal="115" zoomScalePageLayoutView="0" workbookViewId="0" topLeftCell="A1">
      <selection activeCell="A2" sqref="A2:M2"/>
    </sheetView>
  </sheetViews>
  <sheetFormatPr defaultColWidth="9.140625" defaultRowHeight="15"/>
  <cols>
    <col min="1" max="1" width="6.28125" style="1" customWidth="1"/>
    <col min="2" max="2" width="29.8515625" style="1" customWidth="1"/>
    <col min="3" max="3" width="13.140625" style="1" customWidth="1"/>
    <col min="4" max="4" width="9.140625" style="1" customWidth="1"/>
    <col min="5" max="5" width="7.421875" style="1" customWidth="1"/>
    <col min="6" max="7" width="7.140625" style="1" customWidth="1"/>
    <col min="8" max="8" width="7.28125" style="1" customWidth="1"/>
    <col min="9" max="9" width="6.00390625" style="1" customWidth="1"/>
    <col min="10" max="10" width="7.421875" style="1" customWidth="1"/>
    <col min="11" max="11" width="8.28125" style="1" customWidth="1"/>
    <col min="12" max="12" width="7.140625" style="1" customWidth="1"/>
    <col min="13" max="13" width="34.00390625" style="27" customWidth="1"/>
    <col min="14" max="14" width="8.8515625" style="1" customWidth="1"/>
    <col min="15" max="16384" width="9.140625" style="1" customWidth="1"/>
  </cols>
  <sheetData>
    <row r="1" spans="1:13" ht="16.5">
      <c r="A1" s="271" t="s">
        <v>320</v>
      </c>
      <c r="B1" s="271"/>
      <c r="C1" s="271"/>
      <c r="D1" s="271"/>
      <c r="E1" s="271"/>
      <c r="F1" s="271"/>
      <c r="G1" s="271"/>
      <c r="H1" s="271"/>
      <c r="I1" s="271"/>
      <c r="J1" s="271"/>
      <c r="K1" s="271"/>
      <c r="L1" s="271"/>
      <c r="M1" s="271"/>
    </row>
    <row r="2" spans="1:13" ht="16.5">
      <c r="A2" s="271" t="s">
        <v>338</v>
      </c>
      <c r="B2" s="271"/>
      <c r="C2" s="271"/>
      <c r="D2" s="271"/>
      <c r="E2" s="271"/>
      <c r="F2" s="271"/>
      <c r="G2" s="271"/>
      <c r="H2" s="271"/>
      <c r="I2" s="271"/>
      <c r="J2" s="271"/>
      <c r="K2" s="271"/>
      <c r="L2" s="271"/>
      <c r="M2" s="271"/>
    </row>
    <row r="3" spans="1:13" ht="16.5">
      <c r="A3" s="272" t="s">
        <v>339</v>
      </c>
      <c r="B3" s="272"/>
      <c r="C3" s="272"/>
      <c r="D3" s="272"/>
      <c r="E3" s="272"/>
      <c r="F3" s="272"/>
      <c r="G3" s="272"/>
      <c r="H3" s="272"/>
      <c r="I3" s="272"/>
      <c r="J3" s="272"/>
      <c r="K3" s="272"/>
      <c r="L3" s="272"/>
      <c r="M3" s="272"/>
    </row>
    <row r="4" spans="1:13" ht="18.75">
      <c r="A4" s="273"/>
      <c r="B4" s="273"/>
      <c r="C4" s="273"/>
      <c r="D4" s="273"/>
      <c r="E4" s="273"/>
      <c r="F4" s="273"/>
      <c r="G4" s="273"/>
      <c r="H4" s="273"/>
      <c r="I4" s="273"/>
      <c r="J4" s="273"/>
      <c r="K4" s="273"/>
      <c r="L4" s="273"/>
      <c r="M4" s="273"/>
    </row>
    <row r="5" spans="1:12" ht="15.75">
      <c r="A5" s="47"/>
      <c r="B5" s="48"/>
      <c r="C5" s="48"/>
      <c r="D5" s="48"/>
      <c r="E5" s="48"/>
      <c r="F5" s="48"/>
      <c r="G5" s="48"/>
      <c r="H5" s="48"/>
      <c r="I5" s="48"/>
      <c r="J5" s="48"/>
      <c r="K5" s="48"/>
      <c r="L5" s="48"/>
    </row>
    <row r="6" spans="1:12" ht="15">
      <c r="A6" s="50" t="s">
        <v>288</v>
      </c>
      <c r="B6" s="51"/>
      <c r="C6" s="51"/>
      <c r="D6" s="48"/>
      <c r="E6" s="48"/>
      <c r="F6" s="48"/>
      <c r="G6" s="49"/>
      <c r="H6" s="48"/>
      <c r="I6" s="48"/>
      <c r="J6" s="48"/>
      <c r="K6" s="48"/>
      <c r="L6" s="48"/>
    </row>
    <row r="7" spans="1:12" ht="15">
      <c r="A7" s="50" t="s">
        <v>287</v>
      </c>
      <c r="B7" s="51"/>
      <c r="C7" s="51"/>
      <c r="D7" s="48"/>
      <c r="E7" s="48"/>
      <c r="F7" s="48"/>
      <c r="G7" s="49"/>
      <c r="H7" s="48"/>
      <c r="I7" s="48"/>
      <c r="J7" s="48"/>
      <c r="K7" s="48"/>
      <c r="L7" s="48"/>
    </row>
    <row r="8" spans="1:12" ht="14.25">
      <c r="A8" s="50" t="s">
        <v>284</v>
      </c>
      <c r="B8" s="50"/>
      <c r="C8" s="50"/>
      <c r="D8" s="2"/>
      <c r="E8" s="2"/>
      <c r="F8" s="2"/>
      <c r="G8" s="2"/>
      <c r="H8" s="2"/>
      <c r="I8" s="2"/>
      <c r="J8" s="2"/>
      <c r="K8" s="3"/>
      <c r="L8" s="2"/>
    </row>
    <row r="9" spans="1:12" ht="14.25">
      <c r="A9" s="50" t="s">
        <v>294</v>
      </c>
      <c r="B9" s="50"/>
      <c r="C9" s="50"/>
      <c r="D9" s="2"/>
      <c r="E9" s="2"/>
      <c r="G9" s="2"/>
      <c r="H9" s="2"/>
      <c r="I9" s="2"/>
      <c r="J9" s="2"/>
      <c r="K9" s="3"/>
      <c r="L9" s="2"/>
    </row>
    <row r="10" spans="1:12" ht="14.25">
      <c r="A10" s="50" t="s">
        <v>293</v>
      </c>
      <c r="B10" s="50"/>
      <c r="C10" s="50"/>
      <c r="D10" s="2"/>
      <c r="E10" s="2"/>
      <c r="G10" s="2"/>
      <c r="H10" s="2"/>
      <c r="I10" s="2"/>
      <c r="J10" s="2"/>
      <c r="K10" s="3"/>
      <c r="L10" s="2"/>
    </row>
    <row r="11" spans="1:12" ht="14.25">
      <c r="A11" s="50" t="s">
        <v>289</v>
      </c>
      <c r="B11" s="50"/>
      <c r="C11" s="50"/>
      <c r="D11" s="2"/>
      <c r="E11" s="2"/>
      <c r="F11" s="2"/>
      <c r="G11" s="2"/>
      <c r="H11" s="2"/>
      <c r="I11" s="2"/>
      <c r="J11" s="2"/>
      <c r="K11" s="3"/>
      <c r="L11" s="2"/>
    </row>
    <row r="12" spans="1:12" ht="14.25">
      <c r="A12" s="50" t="s">
        <v>290</v>
      </c>
      <c r="B12" s="50"/>
      <c r="C12" s="50"/>
      <c r="D12" s="2"/>
      <c r="E12" s="2"/>
      <c r="G12" s="2"/>
      <c r="H12" s="2"/>
      <c r="I12" s="2"/>
      <c r="J12" s="2"/>
      <c r="K12" s="3"/>
      <c r="L12" s="2"/>
    </row>
    <row r="13" spans="1:12" ht="14.25">
      <c r="A13" s="50" t="s">
        <v>291</v>
      </c>
      <c r="B13" s="50"/>
      <c r="C13" s="50"/>
      <c r="D13" s="2"/>
      <c r="E13" s="2"/>
      <c r="F13" s="2"/>
      <c r="G13" s="2"/>
      <c r="H13" s="2"/>
      <c r="I13" s="2"/>
      <c r="J13" s="2"/>
      <c r="K13" s="3"/>
      <c r="L13" s="2"/>
    </row>
    <row r="14" spans="1:12" ht="14.25">
      <c r="A14" s="50" t="s">
        <v>292</v>
      </c>
      <c r="B14" s="50"/>
      <c r="C14" s="50"/>
      <c r="D14" s="2"/>
      <c r="E14" s="2"/>
      <c r="F14" s="2"/>
      <c r="G14" s="2"/>
      <c r="H14" s="2"/>
      <c r="I14" s="2"/>
      <c r="J14" s="2"/>
      <c r="K14" s="3"/>
      <c r="L14" s="2"/>
    </row>
    <row r="15" spans="1:12" ht="14.25" customHeight="1">
      <c r="A15" s="2"/>
      <c r="B15" s="2"/>
      <c r="C15" s="2"/>
      <c r="D15" s="2"/>
      <c r="E15" s="2"/>
      <c r="F15" s="2"/>
      <c r="G15" s="2"/>
      <c r="H15" s="2"/>
      <c r="I15" s="2"/>
      <c r="J15" s="2"/>
      <c r="K15" s="3"/>
      <c r="L15" s="2"/>
    </row>
    <row r="16" spans="1:13" ht="22.5" customHeight="1">
      <c r="A16" s="279" t="s">
        <v>57</v>
      </c>
      <c r="B16" s="279" t="s">
        <v>65</v>
      </c>
      <c r="C16" s="279" t="s">
        <v>58</v>
      </c>
      <c r="D16" s="268" t="s">
        <v>59</v>
      </c>
      <c r="E16" s="268" t="s">
        <v>285</v>
      </c>
      <c r="F16" s="268" t="s">
        <v>211</v>
      </c>
      <c r="G16" s="268" t="s">
        <v>36</v>
      </c>
      <c r="H16" s="276" t="s">
        <v>75</v>
      </c>
      <c r="I16" s="277"/>
      <c r="J16" s="277"/>
      <c r="K16" s="278"/>
      <c r="L16" s="268" t="s">
        <v>37</v>
      </c>
      <c r="M16" s="274" t="s">
        <v>286</v>
      </c>
    </row>
    <row r="17" spans="1:13" ht="36" customHeight="1">
      <c r="A17" s="270"/>
      <c r="B17" s="270"/>
      <c r="C17" s="270"/>
      <c r="D17" s="269"/>
      <c r="E17" s="269"/>
      <c r="F17" s="269"/>
      <c r="G17" s="270"/>
      <c r="H17" s="63">
        <v>2011</v>
      </c>
      <c r="I17" s="63">
        <v>2012</v>
      </c>
      <c r="J17" s="63">
        <v>2013</v>
      </c>
      <c r="K17" s="63" t="s">
        <v>38</v>
      </c>
      <c r="L17" s="269"/>
      <c r="M17" s="275"/>
    </row>
    <row r="18" spans="1:13" ht="14.25">
      <c r="A18" s="64" t="s">
        <v>77</v>
      </c>
      <c r="B18" s="64" t="s">
        <v>76</v>
      </c>
      <c r="C18" s="64" t="s">
        <v>78</v>
      </c>
      <c r="D18" s="64" t="s">
        <v>39</v>
      </c>
      <c r="E18" s="64" t="s">
        <v>40</v>
      </c>
      <c r="F18" s="64" t="s">
        <v>41</v>
      </c>
      <c r="G18" s="64" t="s">
        <v>42</v>
      </c>
      <c r="H18" s="64" t="s">
        <v>43</v>
      </c>
      <c r="I18" s="64" t="s">
        <v>44</v>
      </c>
      <c r="J18" s="64" t="s">
        <v>45</v>
      </c>
      <c r="K18" s="64" t="s">
        <v>46</v>
      </c>
      <c r="L18" s="64" t="s">
        <v>47</v>
      </c>
      <c r="M18" s="275"/>
    </row>
    <row r="19" spans="1:13" ht="14.25">
      <c r="A19" s="43">
        <v>1</v>
      </c>
      <c r="B19" s="28" t="s">
        <v>48</v>
      </c>
      <c r="C19" s="29"/>
      <c r="D19" s="30"/>
      <c r="E19" s="30"/>
      <c r="F19" s="30"/>
      <c r="G19" s="30"/>
      <c r="H19" s="30"/>
      <c r="I19" s="30"/>
      <c r="J19" s="31"/>
      <c r="K19" s="32"/>
      <c r="L19" s="30"/>
      <c r="M19" s="65"/>
    </row>
    <row r="20" spans="1:14" ht="27" customHeight="1">
      <c r="A20" s="4">
        <v>1.1</v>
      </c>
      <c r="B20" s="5" t="s">
        <v>84</v>
      </c>
      <c r="C20" s="4" t="s">
        <v>66</v>
      </c>
      <c r="D20" s="4"/>
      <c r="E20" s="4"/>
      <c r="F20" s="4"/>
      <c r="G20" s="4"/>
      <c r="H20" s="4"/>
      <c r="I20" s="4"/>
      <c r="J20" s="12"/>
      <c r="K20" s="11"/>
      <c r="L20" s="4"/>
      <c r="M20" s="65"/>
      <c r="N20" s="19"/>
    </row>
    <row r="21" spans="1:14" ht="22.5">
      <c r="A21" s="4" t="s">
        <v>86</v>
      </c>
      <c r="B21" s="7" t="s">
        <v>85</v>
      </c>
      <c r="C21" s="4" t="s">
        <v>67</v>
      </c>
      <c r="D21" s="4"/>
      <c r="E21" s="13"/>
      <c r="F21" s="4"/>
      <c r="G21" s="4"/>
      <c r="H21" s="4"/>
      <c r="I21" s="4"/>
      <c r="J21" s="12"/>
      <c r="K21" s="11"/>
      <c r="L21" s="4"/>
      <c r="M21" s="65" t="s">
        <v>210</v>
      </c>
      <c r="N21" s="19"/>
    </row>
    <row r="22" spans="1:14" ht="22.5">
      <c r="A22" s="4" t="s">
        <v>269</v>
      </c>
      <c r="B22" s="7" t="s">
        <v>87</v>
      </c>
      <c r="C22" s="4" t="s">
        <v>67</v>
      </c>
      <c r="D22" s="4"/>
      <c r="E22" s="13"/>
      <c r="F22" s="4"/>
      <c r="G22" s="4"/>
      <c r="H22" s="4"/>
      <c r="I22" s="4"/>
      <c r="J22" s="12"/>
      <c r="K22" s="11"/>
      <c r="L22" s="4"/>
      <c r="M22" s="65" t="s">
        <v>210</v>
      </c>
      <c r="N22" s="20"/>
    </row>
    <row r="23" spans="1:14" ht="22.5">
      <c r="A23" s="4" t="s">
        <v>270</v>
      </c>
      <c r="B23" s="7" t="s">
        <v>88</v>
      </c>
      <c r="C23" s="4" t="s">
        <v>67</v>
      </c>
      <c r="D23" s="4"/>
      <c r="E23" s="13"/>
      <c r="F23" s="4"/>
      <c r="G23" s="4"/>
      <c r="H23" s="4"/>
      <c r="I23" s="4"/>
      <c r="J23" s="12"/>
      <c r="K23" s="11"/>
      <c r="L23" s="4"/>
      <c r="M23" s="65" t="s">
        <v>210</v>
      </c>
      <c r="N23" s="20"/>
    </row>
    <row r="24" spans="1:14" ht="22.5">
      <c r="A24" s="4" t="s">
        <v>271</v>
      </c>
      <c r="B24" s="7" t="s">
        <v>89</v>
      </c>
      <c r="C24" s="4" t="s">
        <v>67</v>
      </c>
      <c r="D24" s="4"/>
      <c r="E24" s="13"/>
      <c r="F24" s="4"/>
      <c r="G24" s="4"/>
      <c r="H24" s="4"/>
      <c r="I24" s="4"/>
      <c r="J24" s="12"/>
      <c r="K24" s="11"/>
      <c r="L24" s="4"/>
      <c r="M24" s="65" t="s">
        <v>210</v>
      </c>
      <c r="N24" s="20"/>
    </row>
    <row r="25" spans="1:13" ht="33.75">
      <c r="A25" s="4" t="s">
        <v>272</v>
      </c>
      <c r="B25" s="7" t="s">
        <v>200</v>
      </c>
      <c r="C25" s="4" t="s">
        <v>201</v>
      </c>
      <c r="D25" s="4"/>
      <c r="E25" s="13"/>
      <c r="F25" s="4"/>
      <c r="G25" s="4"/>
      <c r="H25" s="4"/>
      <c r="I25" s="4"/>
      <c r="J25" s="12"/>
      <c r="K25" s="11"/>
      <c r="L25" s="4"/>
      <c r="M25" s="65" t="s">
        <v>217</v>
      </c>
    </row>
    <row r="26" spans="1:13" ht="33.75">
      <c r="A26" s="4" t="s">
        <v>273</v>
      </c>
      <c r="B26" s="7" t="s">
        <v>90</v>
      </c>
      <c r="C26" s="4" t="s">
        <v>68</v>
      </c>
      <c r="D26" s="4"/>
      <c r="E26" s="13"/>
      <c r="F26" s="4"/>
      <c r="G26" s="4"/>
      <c r="H26" s="4"/>
      <c r="I26" s="4"/>
      <c r="J26" s="12"/>
      <c r="K26" s="11"/>
      <c r="L26" s="4"/>
      <c r="M26" s="65" t="s">
        <v>69</v>
      </c>
    </row>
    <row r="27" spans="1:13" ht="22.5">
      <c r="A27" s="14">
        <v>1.2</v>
      </c>
      <c r="B27" s="5" t="s">
        <v>91</v>
      </c>
      <c r="C27" s="4" t="s">
        <v>62</v>
      </c>
      <c r="D27" s="4"/>
      <c r="E27" s="13"/>
      <c r="F27" s="4"/>
      <c r="G27" s="4"/>
      <c r="H27" s="4"/>
      <c r="I27" s="4"/>
      <c r="J27" s="12"/>
      <c r="K27" s="11"/>
      <c r="L27" s="4"/>
      <c r="M27" s="65"/>
    </row>
    <row r="28" spans="1:13" ht="14.25">
      <c r="A28" s="4" t="s">
        <v>274</v>
      </c>
      <c r="B28" s="7" t="s">
        <v>92</v>
      </c>
      <c r="C28" s="4" t="s">
        <v>61</v>
      </c>
      <c r="D28" s="4"/>
      <c r="E28" s="13"/>
      <c r="F28" s="4"/>
      <c r="G28" s="4"/>
      <c r="H28" s="4"/>
      <c r="I28" s="4"/>
      <c r="J28" s="12"/>
      <c r="K28" s="11"/>
      <c r="L28" s="4"/>
      <c r="M28" s="65" t="s">
        <v>212</v>
      </c>
    </row>
    <row r="29" spans="1:13" ht="22.5">
      <c r="A29" s="4" t="s">
        <v>275</v>
      </c>
      <c r="B29" s="7" t="s">
        <v>93</v>
      </c>
      <c r="C29" s="4" t="s">
        <v>61</v>
      </c>
      <c r="D29" s="4"/>
      <c r="E29" s="13"/>
      <c r="F29" s="4"/>
      <c r="G29" s="4"/>
      <c r="H29" s="4"/>
      <c r="I29" s="4"/>
      <c r="J29" s="12"/>
      <c r="K29" s="11"/>
      <c r="L29" s="4"/>
      <c r="M29" s="65" t="s">
        <v>213</v>
      </c>
    </row>
    <row r="30" spans="1:13" ht="14.25">
      <c r="A30" s="4">
        <v>1.3</v>
      </c>
      <c r="B30" s="5" t="s">
        <v>94</v>
      </c>
      <c r="C30" s="4" t="s">
        <v>61</v>
      </c>
      <c r="D30" s="4"/>
      <c r="E30" s="13"/>
      <c r="F30" s="4"/>
      <c r="G30" s="4"/>
      <c r="H30" s="4"/>
      <c r="I30" s="4"/>
      <c r="J30" s="12"/>
      <c r="K30" s="11"/>
      <c r="L30" s="4"/>
      <c r="M30" s="65"/>
    </row>
    <row r="31" spans="1:13" ht="22.5">
      <c r="A31" s="4" t="s">
        <v>276</v>
      </c>
      <c r="B31" s="7" t="s">
        <v>198</v>
      </c>
      <c r="C31" s="4" t="s">
        <v>61</v>
      </c>
      <c r="D31" s="4"/>
      <c r="E31" s="13"/>
      <c r="F31" s="4"/>
      <c r="G31" s="4"/>
      <c r="H31" s="4"/>
      <c r="I31" s="4"/>
      <c r="J31" s="12"/>
      <c r="K31" s="11"/>
      <c r="L31" s="4"/>
      <c r="M31" s="65" t="s">
        <v>214</v>
      </c>
    </row>
    <row r="32" spans="1:13" ht="22.5">
      <c r="A32" s="4" t="s">
        <v>277</v>
      </c>
      <c r="B32" s="7" t="s">
        <v>199</v>
      </c>
      <c r="C32" s="4" t="s">
        <v>61</v>
      </c>
      <c r="D32" s="4"/>
      <c r="E32" s="13"/>
      <c r="F32" s="4"/>
      <c r="G32" s="4"/>
      <c r="H32" s="4"/>
      <c r="I32" s="4"/>
      <c r="J32" s="12"/>
      <c r="K32" s="11"/>
      <c r="L32" s="4"/>
      <c r="M32" s="65" t="s">
        <v>215</v>
      </c>
    </row>
    <row r="33" spans="1:13" ht="22.5">
      <c r="A33" s="4" t="s">
        <v>278</v>
      </c>
      <c r="B33" s="7" t="s">
        <v>202</v>
      </c>
      <c r="C33" s="4" t="s">
        <v>49</v>
      </c>
      <c r="D33" s="14"/>
      <c r="E33" s="15"/>
      <c r="F33" s="14"/>
      <c r="G33" s="14"/>
      <c r="H33" s="14"/>
      <c r="I33" s="14"/>
      <c r="J33" s="12"/>
      <c r="K33" s="11"/>
      <c r="L33" s="14"/>
      <c r="M33" s="65" t="s">
        <v>216</v>
      </c>
    </row>
    <row r="34" spans="1:13" s="26" customFormat="1" ht="14.25">
      <c r="A34" s="34">
        <v>2</v>
      </c>
      <c r="B34" s="33" t="s">
        <v>70</v>
      </c>
      <c r="C34" s="34"/>
      <c r="D34" s="35"/>
      <c r="E34" s="36"/>
      <c r="F34" s="37"/>
      <c r="G34" s="37"/>
      <c r="H34" s="37"/>
      <c r="I34" s="37"/>
      <c r="J34" s="38"/>
      <c r="K34" s="39"/>
      <c r="L34" s="37"/>
      <c r="M34" s="66"/>
    </row>
    <row r="35" spans="1:13" ht="36" customHeight="1">
      <c r="A35" s="4">
        <v>2.1</v>
      </c>
      <c r="B35" s="7" t="s">
        <v>203</v>
      </c>
      <c r="C35" s="4" t="s">
        <v>72</v>
      </c>
      <c r="D35" s="16"/>
      <c r="E35" s="13"/>
      <c r="F35" s="4"/>
      <c r="G35" s="4"/>
      <c r="H35" s="4"/>
      <c r="I35" s="4"/>
      <c r="J35" s="12"/>
      <c r="K35" s="11"/>
      <c r="L35" s="4"/>
      <c r="M35" s="65" t="s">
        <v>218</v>
      </c>
    </row>
    <row r="36" spans="1:13" ht="30.75" customHeight="1">
      <c r="A36" s="4">
        <v>2.2</v>
      </c>
      <c r="B36" s="7" t="s">
        <v>204</v>
      </c>
      <c r="C36" s="4" t="s">
        <v>71</v>
      </c>
      <c r="D36" s="16"/>
      <c r="E36" s="13"/>
      <c r="F36" s="4"/>
      <c r="G36" s="4"/>
      <c r="H36" s="4"/>
      <c r="I36" s="4"/>
      <c r="J36" s="12"/>
      <c r="K36" s="11"/>
      <c r="L36" s="4"/>
      <c r="M36" s="65" t="s">
        <v>219</v>
      </c>
    </row>
    <row r="37" spans="1:13" ht="33.75">
      <c r="A37" s="4">
        <v>2.3</v>
      </c>
      <c r="B37" s="7" t="s">
        <v>206</v>
      </c>
      <c r="C37" s="4" t="s">
        <v>205</v>
      </c>
      <c r="D37" s="4"/>
      <c r="E37" s="13"/>
      <c r="F37" s="16"/>
      <c r="G37" s="16"/>
      <c r="H37" s="4"/>
      <c r="I37" s="4"/>
      <c r="J37" s="12"/>
      <c r="K37" s="11"/>
      <c r="L37" s="16"/>
      <c r="M37" s="65" t="s">
        <v>220</v>
      </c>
    </row>
    <row r="38" spans="1:13" ht="22.5">
      <c r="A38" s="4">
        <v>2.4</v>
      </c>
      <c r="B38" s="7" t="s">
        <v>95</v>
      </c>
      <c r="C38" s="4" t="s">
        <v>71</v>
      </c>
      <c r="D38" s="4"/>
      <c r="E38" s="13"/>
      <c r="F38" s="4"/>
      <c r="G38" s="4"/>
      <c r="H38" s="4"/>
      <c r="I38" s="4"/>
      <c r="J38" s="12"/>
      <c r="K38" s="11"/>
      <c r="L38" s="4"/>
      <c r="M38" s="65" t="s">
        <v>221</v>
      </c>
    </row>
    <row r="39" spans="1:13" ht="33.75">
      <c r="A39" s="4">
        <v>2.5</v>
      </c>
      <c r="B39" s="7" t="s">
        <v>96</v>
      </c>
      <c r="C39" s="4" t="s">
        <v>205</v>
      </c>
      <c r="D39" s="4"/>
      <c r="E39" s="13"/>
      <c r="F39" s="4"/>
      <c r="G39" s="4"/>
      <c r="H39" s="4"/>
      <c r="I39" s="4"/>
      <c r="J39" s="12"/>
      <c r="K39" s="11"/>
      <c r="L39" s="4"/>
      <c r="M39" s="65" t="s">
        <v>222</v>
      </c>
    </row>
    <row r="40" spans="1:13" ht="22.5">
      <c r="A40" s="4">
        <v>2.6</v>
      </c>
      <c r="B40" s="7" t="s">
        <v>97</v>
      </c>
      <c r="C40" s="4" t="s">
        <v>71</v>
      </c>
      <c r="D40" s="4"/>
      <c r="E40" s="13"/>
      <c r="F40" s="4"/>
      <c r="G40" s="4"/>
      <c r="H40" s="4"/>
      <c r="I40" s="4"/>
      <c r="J40" s="12"/>
      <c r="K40" s="11"/>
      <c r="L40" s="4"/>
      <c r="M40" s="65" t="s">
        <v>223</v>
      </c>
    </row>
    <row r="41" spans="1:13" s="26" customFormat="1" ht="33.75">
      <c r="A41" s="23">
        <v>2.7</v>
      </c>
      <c r="B41" s="10" t="s">
        <v>98</v>
      </c>
      <c r="C41" s="23" t="s">
        <v>73</v>
      </c>
      <c r="D41" s="21"/>
      <c r="E41" s="22"/>
      <c r="F41" s="23"/>
      <c r="G41" s="23"/>
      <c r="H41" s="23"/>
      <c r="I41" s="23"/>
      <c r="J41" s="24"/>
      <c r="K41" s="11"/>
      <c r="L41" s="23"/>
      <c r="M41" s="65" t="s">
        <v>224</v>
      </c>
    </row>
    <row r="42" spans="1:13" ht="22.5">
      <c r="A42" s="4">
        <v>2.8</v>
      </c>
      <c r="B42" s="7" t="s">
        <v>99</v>
      </c>
      <c r="C42" s="4" t="s">
        <v>71</v>
      </c>
      <c r="D42" s="4"/>
      <c r="E42" s="13"/>
      <c r="F42" s="16"/>
      <c r="G42" s="16"/>
      <c r="H42" s="4"/>
      <c r="I42" s="4"/>
      <c r="J42" s="12"/>
      <c r="K42" s="11"/>
      <c r="L42" s="16"/>
      <c r="M42" s="65" t="s">
        <v>225</v>
      </c>
    </row>
    <row r="43" spans="1:13" ht="33.75">
      <c r="A43" s="23">
        <v>2.9</v>
      </c>
      <c r="B43" s="7" t="s">
        <v>208</v>
      </c>
      <c r="C43" s="4" t="s">
        <v>1</v>
      </c>
      <c r="D43" s="4"/>
      <c r="E43" s="13"/>
      <c r="F43" s="16"/>
      <c r="G43" s="16"/>
      <c r="H43" s="4"/>
      <c r="I43" s="4"/>
      <c r="J43" s="12"/>
      <c r="K43" s="11"/>
      <c r="L43" s="16"/>
      <c r="M43" s="65" t="s">
        <v>226</v>
      </c>
    </row>
    <row r="44" spans="1:13" s="26" customFormat="1" ht="33.75">
      <c r="A44" s="44" t="s">
        <v>279</v>
      </c>
      <c r="B44" s="7" t="s">
        <v>209</v>
      </c>
      <c r="C44" s="4" t="s">
        <v>1</v>
      </c>
      <c r="D44" s="21"/>
      <c r="E44" s="22"/>
      <c r="F44" s="23"/>
      <c r="G44" s="23"/>
      <c r="H44" s="23"/>
      <c r="I44" s="23"/>
      <c r="J44" s="24"/>
      <c r="K44" s="11"/>
      <c r="L44" s="23"/>
      <c r="M44" s="65" t="s">
        <v>227</v>
      </c>
    </row>
    <row r="45" spans="1:13" s="26" customFormat="1" ht="22.5">
      <c r="A45" s="23">
        <v>2.11</v>
      </c>
      <c r="B45" s="7" t="s">
        <v>207</v>
      </c>
      <c r="C45" s="23" t="s">
        <v>35</v>
      </c>
      <c r="D45" s="21"/>
      <c r="E45" s="22"/>
      <c r="F45" s="23"/>
      <c r="G45" s="23"/>
      <c r="H45" s="23"/>
      <c r="I45" s="23"/>
      <c r="J45" s="24"/>
      <c r="K45" s="11"/>
      <c r="L45" s="23"/>
      <c r="M45" s="65" t="s">
        <v>228</v>
      </c>
    </row>
    <row r="46" spans="1:13" s="26" customFormat="1" ht="14.25">
      <c r="A46" s="34">
        <v>3</v>
      </c>
      <c r="B46" s="33" t="s">
        <v>74</v>
      </c>
      <c r="C46" s="34"/>
      <c r="D46" s="35"/>
      <c r="E46" s="36"/>
      <c r="F46" s="37"/>
      <c r="G46" s="37"/>
      <c r="H46" s="37"/>
      <c r="I46" s="37"/>
      <c r="J46" s="38"/>
      <c r="K46" s="39"/>
      <c r="L46" s="37"/>
      <c r="M46" s="66"/>
    </row>
    <row r="47" spans="1:13" ht="22.5">
      <c r="A47" s="4">
        <v>3.1</v>
      </c>
      <c r="B47" s="7" t="s">
        <v>229</v>
      </c>
      <c r="C47" s="9" t="s">
        <v>83</v>
      </c>
      <c r="D47" s="4"/>
      <c r="E47" s="13"/>
      <c r="F47" s="13"/>
      <c r="G47" s="13"/>
      <c r="H47" s="13"/>
      <c r="I47" s="13"/>
      <c r="J47" s="17"/>
      <c r="K47" s="11"/>
      <c r="L47" s="13"/>
      <c r="M47" s="65" t="s">
        <v>231</v>
      </c>
    </row>
    <row r="48" spans="1:13" ht="22.5">
      <c r="A48" s="4">
        <v>3.2</v>
      </c>
      <c r="B48" s="7" t="s">
        <v>230</v>
      </c>
      <c r="C48" s="9" t="s">
        <v>83</v>
      </c>
      <c r="D48" s="4"/>
      <c r="E48" s="13"/>
      <c r="F48" s="13"/>
      <c r="G48" s="13"/>
      <c r="H48" s="13"/>
      <c r="I48" s="13"/>
      <c r="J48" s="17"/>
      <c r="K48" s="11"/>
      <c r="L48" s="13"/>
      <c r="M48" s="65" t="s">
        <v>232</v>
      </c>
    </row>
    <row r="49" spans="1:13" ht="14.25">
      <c r="A49" s="4">
        <v>3.3</v>
      </c>
      <c r="B49" s="7" t="s">
        <v>100</v>
      </c>
      <c r="C49" s="9" t="s">
        <v>80</v>
      </c>
      <c r="D49" s="4"/>
      <c r="E49" s="13"/>
      <c r="F49" s="13"/>
      <c r="G49" s="13"/>
      <c r="H49" s="13"/>
      <c r="I49" s="13"/>
      <c r="J49" s="17"/>
      <c r="K49" s="11"/>
      <c r="L49" s="13"/>
      <c r="M49" s="65"/>
    </row>
    <row r="50" spans="1:13" ht="22.5">
      <c r="A50" s="4">
        <v>3.4</v>
      </c>
      <c r="B50" s="7" t="s">
        <v>101</v>
      </c>
      <c r="C50" s="9" t="s">
        <v>80</v>
      </c>
      <c r="D50" s="4"/>
      <c r="E50" s="13"/>
      <c r="F50" s="13"/>
      <c r="G50" s="13"/>
      <c r="H50" s="13"/>
      <c r="I50" s="13"/>
      <c r="J50" s="17"/>
      <c r="K50" s="11"/>
      <c r="L50" s="13"/>
      <c r="M50" s="65" t="s">
        <v>235</v>
      </c>
    </row>
    <row r="51" spans="1:13" ht="22.5">
      <c r="A51" s="4">
        <v>3.5</v>
      </c>
      <c r="B51" s="7" t="s">
        <v>102</v>
      </c>
      <c r="C51" s="9" t="s">
        <v>80</v>
      </c>
      <c r="D51" s="4"/>
      <c r="E51" s="13"/>
      <c r="F51" s="13"/>
      <c r="G51" s="13"/>
      <c r="H51" s="13"/>
      <c r="I51" s="13"/>
      <c r="J51" s="17"/>
      <c r="K51" s="11"/>
      <c r="L51" s="13"/>
      <c r="M51" s="65" t="s">
        <v>233</v>
      </c>
    </row>
    <row r="52" spans="1:13" ht="14.25">
      <c r="A52" s="4">
        <v>3.6</v>
      </c>
      <c r="B52" s="7" t="s">
        <v>103</v>
      </c>
      <c r="C52" s="9" t="s">
        <v>71</v>
      </c>
      <c r="D52" s="9"/>
      <c r="E52" s="13"/>
      <c r="F52" s="13"/>
      <c r="G52" s="13"/>
      <c r="H52" s="13"/>
      <c r="I52" s="13"/>
      <c r="J52" s="17"/>
      <c r="K52" s="11"/>
      <c r="L52" s="13"/>
      <c r="M52" s="65"/>
    </row>
    <row r="53" spans="1:13" s="26" customFormat="1" ht="25.5" customHeight="1">
      <c r="A53" s="4">
        <v>3.7</v>
      </c>
      <c r="B53" s="7" t="s">
        <v>104</v>
      </c>
      <c r="C53" s="23" t="s">
        <v>71</v>
      </c>
      <c r="D53" s="21"/>
      <c r="E53" s="22"/>
      <c r="F53" s="23"/>
      <c r="G53" s="23"/>
      <c r="H53" s="23"/>
      <c r="I53" s="23"/>
      <c r="J53" s="24"/>
      <c r="K53" s="11"/>
      <c r="L53" s="23"/>
      <c r="M53" s="66"/>
    </row>
    <row r="54" spans="1:13" s="26" customFormat="1" ht="14.25">
      <c r="A54" s="4">
        <v>3.8</v>
      </c>
      <c r="B54" s="10" t="s">
        <v>105</v>
      </c>
      <c r="C54" s="23" t="s">
        <v>71</v>
      </c>
      <c r="D54" s="21"/>
      <c r="E54" s="22"/>
      <c r="F54" s="23"/>
      <c r="G54" s="23"/>
      <c r="H54" s="23"/>
      <c r="I54" s="23"/>
      <c r="J54" s="24"/>
      <c r="K54" s="11"/>
      <c r="L54" s="23"/>
      <c r="M54" s="66"/>
    </row>
    <row r="55" spans="1:13" s="26" customFormat="1" ht="22.5">
      <c r="A55" s="4">
        <v>3.9</v>
      </c>
      <c r="B55" s="10" t="s">
        <v>106</v>
      </c>
      <c r="C55" s="23" t="s">
        <v>71</v>
      </c>
      <c r="D55" s="21"/>
      <c r="E55" s="22"/>
      <c r="F55" s="23"/>
      <c r="G55" s="23"/>
      <c r="H55" s="23"/>
      <c r="I55" s="23"/>
      <c r="J55" s="24"/>
      <c r="K55" s="11"/>
      <c r="L55" s="23"/>
      <c r="M55" s="66"/>
    </row>
    <row r="56" spans="1:13" s="26" customFormat="1" ht="14.25">
      <c r="A56" s="44" t="s">
        <v>280</v>
      </c>
      <c r="B56" s="10" t="s">
        <v>107</v>
      </c>
      <c r="C56" s="23" t="s">
        <v>71</v>
      </c>
      <c r="D56" s="21"/>
      <c r="E56" s="22"/>
      <c r="F56" s="23"/>
      <c r="G56" s="23"/>
      <c r="H56" s="23"/>
      <c r="I56" s="23"/>
      <c r="J56" s="24"/>
      <c r="K56" s="11"/>
      <c r="L56" s="23"/>
      <c r="M56" s="66"/>
    </row>
    <row r="57" spans="1:13" s="26" customFormat="1" ht="14.25">
      <c r="A57" s="23">
        <v>3.11</v>
      </c>
      <c r="B57" s="10" t="s">
        <v>108</v>
      </c>
      <c r="C57" s="23" t="s">
        <v>22</v>
      </c>
      <c r="D57" s="21"/>
      <c r="E57" s="22"/>
      <c r="F57" s="23"/>
      <c r="G57" s="23"/>
      <c r="H57" s="23"/>
      <c r="I57" s="23"/>
      <c r="J57" s="24"/>
      <c r="K57" s="11"/>
      <c r="L57" s="23"/>
      <c r="M57" s="66"/>
    </row>
    <row r="58" spans="1:13" s="26" customFormat="1" ht="14.25">
      <c r="A58" s="34">
        <v>4</v>
      </c>
      <c r="B58" s="33" t="s">
        <v>79</v>
      </c>
      <c r="C58" s="37"/>
      <c r="D58" s="35"/>
      <c r="E58" s="36"/>
      <c r="F58" s="37"/>
      <c r="G58" s="37"/>
      <c r="H58" s="37"/>
      <c r="I58" s="37"/>
      <c r="J58" s="38"/>
      <c r="K58" s="39"/>
      <c r="L58" s="37"/>
      <c r="M58" s="66"/>
    </row>
    <row r="59" spans="1:13" ht="26.25" customHeight="1">
      <c r="A59" s="4">
        <v>4.1</v>
      </c>
      <c r="B59" s="7" t="s">
        <v>109</v>
      </c>
      <c r="C59" s="4" t="s">
        <v>61</v>
      </c>
      <c r="D59" s="4"/>
      <c r="E59" s="13"/>
      <c r="F59" s="16"/>
      <c r="G59" s="16"/>
      <c r="H59" s="4"/>
      <c r="I59" s="4"/>
      <c r="J59" s="12"/>
      <c r="K59" s="11"/>
      <c r="L59" s="16"/>
      <c r="M59" s="65"/>
    </row>
    <row r="60" spans="1:13" ht="40.5" customHeight="1">
      <c r="A60" s="4">
        <v>4.2</v>
      </c>
      <c r="B60" s="7" t="s">
        <v>110</v>
      </c>
      <c r="C60" s="4" t="s">
        <v>80</v>
      </c>
      <c r="D60" s="4"/>
      <c r="E60" s="13"/>
      <c r="F60" s="16"/>
      <c r="G60" s="16"/>
      <c r="H60" s="4"/>
      <c r="I60" s="4"/>
      <c r="J60" s="12"/>
      <c r="K60" s="11"/>
      <c r="L60" s="16"/>
      <c r="M60" s="65"/>
    </row>
    <row r="61" spans="1:13" ht="22.5">
      <c r="A61" s="4">
        <v>4.3</v>
      </c>
      <c r="B61" s="7" t="s">
        <v>111</v>
      </c>
      <c r="C61" s="4" t="s">
        <v>62</v>
      </c>
      <c r="D61" s="4"/>
      <c r="E61" s="13"/>
      <c r="F61" s="4"/>
      <c r="G61" s="4"/>
      <c r="H61" s="4"/>
      <c r="I61" s="4"/>
      <c r="J61" s="12"/>
      <c r="K61" s="11"/>
      <c r="L61" s="4"/>
      <c r="M61" s="65"/>
    </row>
    <row r="62" spans="1:13" s="26" customFormat="1" ht="14.25">
      <c r="A62" s="34">
        <v>5</v>
      </c>
      <c r="B62" s="33" t="s">
        <v>81</v>
      </c>
      <c r="C62" s="37"/>
      <c r="D62" s="35"/>
      <c r="E62" s="36"/>
      <c r="F62" s="37"/>
      <c r="G62" s="37"/>
      <c r="H62" s="37"/>
      <c r="I62" s="37"/>
      <c r="J62" s="38"/>
      <c r="K62" s="39"/>
      <c r="L62" s="37"/>
      <c r="M62" s="66"/>
    </row>
    <row r="63" spans="1:13" s="26" customFormat="1" ht="22.5">
      <c r="A63" s="23">
        <v>5.1</v>
      </c>
      <c r="B63" s="7" t="s">
        <v>112</v>
      </c>
      <c r="C63" s="23" t="s">
        <v>82</v>
      </c>
      <c r="D63" s="21"/>
      <c r="E63" s="22"/>
      <c r="F63" s="23"/>
      <c r="G63" s="23"/>
      <c r="H63" s="23"/>
      <c r="I63" s="23"/>
      <c r="J63" s="24"/>
      <c r="K63" s="25"/>
      <c r="L63" s="23"/>
      <c r="M63" s="66" t="s">
        <v>234</v>
      </c>
    </row>
    <row r="64" spans="1:13" s="26" customFormat="1" ht="22.5">
      <c r="A64" s="23">
        <v>5.2</v>
      </c>
      <c r="B64" s="7" t="s">
        <v>113</v>
      </c>
      <c r="C64" s="23" t="s">
        <v>82</v>
      </c>
      <c r="D64" s="21"/>
      <c r="E64" s="22"/>
      <c r="F64" s="23"/>
      <c r="G64" s="23"/>
      <c r="H64" s="23"/>
      <c r="I64" s="23"/>
      <c r="J64" s="24"/>
      <c r="K64" s="25"/>
      <c r="L64" s="23"/>
      <c r="M64" s="66"/>
    </row>
    <row r="65" spans="1:13" s="26" customFormat="1" ht="14.25">
      <c r="A65" s="23">
        <v>5.3</v>
      </c>
      <c r="B65" s="7" t="s">
        <v>114</v>
      </c>
      <c r="C65" s="23" t="s">
        <v>82</v>
      </c>
      <c r="D65" s="21"/>
      <c r="E65" s="22"/>
      <c r="F65" s="23"/>
      <c r="G65" s="23"/>
      <c r="H65" s="23"/>
      <c r="I65" s="23"/>
      <c r="J65" s="24"/>
      <c r="K65" s="25"/>
      <c r="L65" s="23"/>
      <c r="M65" s="66"/>
    </row>
    <row r="66" spans="1:13" s="26" customFormat="1" ht="14.25">
      <c r="A66" s="23">
        <v>5.4</v>
      </c>
      <c r="B66" s="7" t="s">
        <v>115</v>
      </c>
      <c r="C66" s="23" t="s">
        <v>82</v>
      </c>
      <c r="D66" s="21"/>
      <c r="E66" s="22"/>
      <c r="F66" s="23"/>
      <c r="G66" s="23"/>
      <c r="H66" s="23"/>
      <c r="I66" s="23"/>
      <c r="J66" s="24"/>
      <c r="K66" s="25"/>
      <c r="L66" s="23"/>
      <c r="M66" s="66"/>
    </row>
    <row r="67" spans="1:13" s="26" customFormat="1" ht="14.25">
      <c r="A67" s="23">
        <v>5.5</v>
      </c>
      <c r="B67" s="7" t="s">
        <v>116</v>
      </c>
      <c r="C67" s="23" t="s">
        <v>82</v>
      </c>
      <c r="D67" s="21"/>
      <c r="E67" s="22"/>
      <c r="F67" s="23"/>
      <c r="G67" s="23"/>
      <c r="H67" s="23"/>
      <c r="I67" s="23"/>
      <c r="J67" s="24"/>
      <c r="K67" s="25"/>
      <c r="L67" s="23"/>
      <c r="M67" s="66"/>
    </row>
    <row r="68" spans="1:13" ht="14.25">
      <c r="A68" s="4">
        <v>5.6</v>
      </c>
      <c r="B68" s="7" t="s">
        <v>117</v>
      </c>
      <c r="C68" s="23" t="s">
        <v>82</v>
      </c>
      <c r="D68" s="9"/>
      <c r="E68" s="13"/>
      <c r="F68" s="13"/>
      <c r="G68" s="13"/>
      <c r="H68" s="13"/>
      <c r="I68" s="13"/>
      <c r="J68" s="17"/>
      <c r="K68" s="18"/>
      <c r="L68" s="13"/>
      <c r="M68" s="65"/>
    </row>
    <row r="69" spans="1:13" ht="14.25">
      <c r="A69" s="43">
        <v>6</v>
      </c>
      <c r="B69" s="28" t="s">
        <v>0</v>
      </c>
      <c r="C69" s="30"/>
      <c r="D69" s="30"/>
      <c r="E69" s="40"/>
      <c r="F69" s="40"/>
      <c r="G69" s="40"/>
      <c r="H69" s="40"/>
      <c r="I69" s="40"/>
      <c r="J69" s="41"/>
      <c r="K69" s="42"/>
      <c r="L69" s="40"/>
      <c r="M69" s="65"/>
    </row>
    <row r="70" spans="1:13" ht="22.5">
      <c r="A70" s="4">
        <v>6.1</v>
      </c>
      <c r="B70" s="7" t="s">
        <v>118</v>
      </c>
      <c r="C70" s="4" t="s">
        <v>62</v>
      </c>
      <c r="D70" s="9"/>
      <c r="E70" s="13"/>
      <c r="F70" s="13"/>
      <c r="G70" s="13"/>
      <c r="H70" s="13"/>
      <c r="I70" s="13"/>
      <c r="J70" s="17"/>
      <c r="K70" s="18"/>
      <c r="L70" s="13"/>
      <c r="M70" s="65" t="s">
        <v>236</v>
      </c>
    </row>
    <row r="71" spans="1:13" ht="22.5">
      <c r="A71" s="4">
        <v>6.2</v>
      </c>
      <c r="B71" s="7" t="s">
        <v>119</v>
      </c>
      <c r="C71" s="4" t="s">
        <v>62</v>
      </c>
      <c r="D71" s="9"/>
      <c r="E71" s="13"/>
      <c r="F71" s="13"/>
      <c r="G71" s="13"/>
      <c r="H71" s="13"/>
      <c r="I71" s="13"/>
      <c r="J71" s="17"/>
      <c r="K71" s="18"/>
      <c r="L71" s="13"/>
      <c r="M71" s="65" t="s">
        <v>237</v>
      </c>
    </row>
    <row r="72" spans="1:13" ht="33.75">
      <c r="A72" s="4">
        <v>6.3</v>
      </c>
      <c r="B72" s="7" t="s">
        <v>120</v>
      </c>
      <c r="C72" s="4" t="s">
        <v>2</v>
      </c>
      <c r="D72" s="9"/>
      <c r="E72" s="13"/>
      <c r="F72" s="13"/>
      <c r="G72" s="13"/>
      <c r="H72" s="13"/>
      <c r="I72" s="13"/>
      <c r="J72" s="17"/>
      <c r="K72" s="18"/>
      <c r="L72" s="13"/>
      <c r="M72" s="65" t="s">
        <v>240</v>
      </c>
    </row>
    <row r="73" spans="1:13" ht="33.75">
      <c r="A73" s="4">
        <v>6.4</v>
      </c>
      <c r="B73" s="7" t="s">
        <v>121</v>
      </c>
      <c r="C73" s="4" t="s">
        <v>238</v>
      </c>
      <c r="D73" s="9"/>
      <c r="E73" s="13"/>
      <c r="F73" s="13"/>
      <c r="G73" s="13"/>
      <c r="H73" s="13"/>
      <c r="I73" s="13"/>
      <c r="J73" s="17"/>
      <c r="K73" s="18"/>
      <c r="L73" s="13"/>
      <c r="M73" s="65" t="s">
        <v>239</v>
      </c>
    </row>
    <row r="74" spans="1:13" ht="33.75">
      <c r="A74" s="4">
        <v>6.5</v>
      </c>
      <c r="B74" s="7" t="s">
        <v>122</v>
      </c>
      <c r="C74" s="4" t="s">
        <v>242</v>
      </c>
      <c r="D74" s="9"/>
      <c r="E74" s="13"/>
      <c r="F74" s="13"/>
      <c r="G74" s="13"/>
      <c r="H74" s="13"/>
      <c r="I74" s="13"/>
      <c r="J74" s="17"/>
      <c r="K74" s="18"/>
      <c r="L74" s="13"/>
      <c r="M74" s="65" t="s">
        <v>241</v>
      </c>
    </row>
    <row r="75" spans="1:13" ht="33.75">
      <c r="A75" s="4">
        <v>6.6</v>
      </c>
      <c r="B75" s="7" t="s">
        <v>123</v>
      </c>
      <c r="C75" s="4" t="s">
        <v>1</v>
      </c>
      <c r="D75" s="9"/>
      <c r="E75" s="13"/>
      <c r="F75" s="13"/>
      <c r="G75" s="13"/>
      <c r="H75" s="13"/>
      <c r="I75" s="13"/>
      <c r="J75" s="17"/>
      <c r="K75" s="18"/>
      <c r="L75" s="13"/>
      <c r="M75" s="65" t="s">
        <v>243</v>
      </c>
    </row>
    <row r="76" spans="1:13" ht="14.25">
      <c r="A76" s="43">
        <v>7</v>
      </c>
      <c r="B76" s="28" t="s">
        <v>3</v>
      </c>
      <c r="C76" s="30"/>
      <c r="D76" s="30"/>
      <c r="E76" s="40"/>
      <c r="F76" s="40"/>
      <c r="G76" s="40"/>
      <c r="H76" s="40"/>
      <c r="I76" s="40"/>
      <c r="J76" s="41"/>
      <c r="K76" s="42"/>
      <c r="L76" s="40"/>
      <c r="M76" s="65"/>
    </row>
    <row r="77" spans="1:13" ht="22.5">
      <c r="A77" s="4">
        <v>7.1</v>
      </c>
      <c r="B77" s="7" t="s">
        <v>124</v>
      </c>
      <c r="C77" s="4" t="s">
        <v>5</v>
      </c>
      <c r="D77" s="9"/>
      <c r="E77" s="13"/>
      <c r="F77" s="13"/>
      <c r="G77" s="13"/>
      <c r="H77" s="13"/>
      <c r="I77" s="13"/>
      <c r="J77" s="17"/>
      <c r="K77" s="18"/>
      <c r="L77" s="13"/>
      <c r="M77" s="65" t="s">
        <v>244</v>
      </c>
    </row>
    <row r="78" spans="1:13" ht="22.5">
      <c r="A78" s="4">
        <v>7.2</v>
      </c>
      <c r="B78" s="7" t="s">
        <v>125</v>
      </c>
      <c r="C78" s="4" t="s">
        <v>5</v>
      </c>
      <c r="D78" s="9"/>
      <c r="E78" s="13"/>
      <c r="F78" s="13"/>
      <c r="G78" s="13"/>
      <c r="H78" s="13"/>
      <c r="I78" s="13"/>
      <c r="J78" s="17"/>
      <c r="K78" s="18"/>
      <c r="L78" s="13"/>
      <c r="M78" s="65" t="s">
        <v>245</v>
      </c>
    </row>
    <row r="79" spans="1:13" ht="14.25">
      <c r="A79" s="4">
        <v>7.3</v>
      </c>
      <c r="B79" s="7" t="s">
        <v>126</v>
      </c>
      <c r="C79" s="4" t="s">
        <v>5</v>
      </c>
      <c r="D79" s="9"/>
      <c r="E79" s="13"/>
      <c r="F79" s="13"/>
      <c r="G79" s="13"/>
      <c r="H79" s="13"/>
      <c r="I79" s="13"/>
      <c r="J79" s="17"/>
      <c r="K79" s="18"/>
      <c r="L79" s="13"/>
      <c r="M79" s="65"/>
    </row>
    <row r="80" spans="1:13" ht="14.25">
      <c r="A80" s="43">
        <v>8</v>
      </c>
      <c r="B80" s="28" t="s">
        <v>4</v>
      </c>
      <c r="C80" s="30"/>
      <c r="D80" s="30"/>
      <c r="E80" s="40"/>
      <c r="F80" s="40"/>
      <c r="G80" s="40"/>
      <c r="H80" s="40"/>
      <c r="I80" s="40"/>
      <c r="J80" s="41"/>
      <c r="K80" s="42"/>
      <c r="L80" s="40"/>
      <c r="M80" s="67"/>
    </row>
    <row r="81" spans="1:13" ht="22.5">
      <c r="A81" s="4">
        <v>8.1</v>
      </c>
      <c r="B81" s="7" t="s">
        <v>127</v>
      </c>
      <c r="C81" s="4" t="s">
        <v>62</v>
      </c>
      <c r="D81" s="9"/>
      <c r="E81" s="13"/>
      <c r="F81" s="13"/>
      <c r="G81" s="13"/>
      <c r="H81" s="13"/>
      <c r="I81" s="13"/>
      <c r="J81" s="17"/>
      <c r="K81" s="18"/>
      <c r="L81" s="13"/>
      <c r="M81" s="65"/>
    </row>
    <row r="82" spans="1:13" s="26" customFormat="1" ht="25.5" customHeight="1">
      <c r="A82" s="23">
        <v>8.2</v>
      </c>
      <c r="B82" s="7" t="s">
        <v>128</v>
      </c>
      <c r="C82" s="23" t="s">
        <v>62</v>
      </c>
      <c r="D82" s="21"/>
      <c r="E82" s="22"/>
      <c r="F82" s="23"/>
      <c r="G82" s="23"/>
      <c r="H82" s="23"/>
      <c r="I82" s="23"/>
      <c r="J82" s="24"/>
      <c r="K82" s="25"/>
      <c r="L82" s="23"/>
      <c r="M82" s="66"/>
    </row>
    <row r="83" spans="1:13" s="26" customFormat="1" ht="14.25">
      <c r="A83" s="4">
        <v>8.3</v>
      </c>
      <c r="B83" s="7" t="s">
        <v>129</v>
      </c>
      <c r="C83" s="23" t="s">
        <v>62</v>
      </c>
      <c r="D83" s="21"/>
      <c r="E83" s="22"/>
      <c r="F83" s="23"/>
      <c r="G83" s="23"/>
      <c r="H83" s="23"/>
      <c r="I83" s="23"/>
      <c r="J83" s="24"/>
      <c r="K83" s="25"/>
      <c r="L83" s="23"/>
      <c r="M83" s="66"/>
    </row>
    <row r="84" spans="1:13" s="26" customFormat="1" ht="33.75">
      <c r="A84" s="23">
        <v>8.4</v>
      </c>
      <c r="B84" s="7" t="s">
        <v>130</v>
      </c>
      <c r="C84" s="23" t="s">
        <v>62</v>
      </c>
      <c r="D84" s="21"/>
      <c r="E84" s="22"/>
      <c r="F84" s="23"/>
      <c r="G84" s="23"/>
      <c r="H84" s="23"/>
      <c r="I84" s="23"/>
      <c r="J84" s="24"/>
      <c r="K84" s="25"/>
      <c r="L84" s="23"/>
      <c r="M84" s="66"/>
    </row>
    <row r="85" spans="1:13" s="26" customFormat="1" ht="14.25">
      <c r="A85" s="34">
        <v>9</v>
      </c>
      <c r="B85" s="28" t="s">
        <v>6</v>
      </c>
      <c r="C85" s="37"/>
      <c r="D85" s="35"/>
      <c r="E85" s="36"/>
      <c r="F85" s="37"/>
      <c r="G85" s="37"/>
      <c r="H85" s="37"/>
      <c r="I85" s="37"/>
      <c r="J85" s="38"/>
      <c r="K85" s="39"/>
      <c r="L85" s="37"/>
      <c r="M85" s="66"/>
    </row>
    <row r="86" spans="1:13" s="26" customFormat="1" ht="14.25">
      <c r="A86" s="23">
        <v>9.1</v>
      </c>
      <c r="B86" s="7" t="s">
        <v>131</v>
      </c>
      <c r="C86" s="23" t="s">
        <v>27</v>
      </c>
      <c r="D86" s="21"/>
      <c r="E86" s="22"/>
      <c r="F86" s="23"/>
      <c r="G86" s="23"/>
      <c r="H86" s="23"/>
      <c r="I86" s="23"/>
      <c r="J86" s="24"/>
      <c r="K86" s="25"/>
      <c r="L86" s="23"/>
      <c r="M86" s="66"/>
    </row>
    <row r="87" spans="1:13" s="26" customFormat="1" ht="14.25">
      <c r="A87" s="23">
        <v>9.2</v>
      </c>
      <c r="B87" s="7" t="s">
        <v>132</v>
      </c>
      <c r="C87" s="23" t="s">
        <v>27</v>
      </c>
      <c r="D87" s="21"/>
      <c r="E87" s="22"/>
      <c r="F87" s="23"/>
      <c r="G87" s="23"/>
      <c r="H87" s="23"/>
      <c r="I87" s="23"/>
      <c r="J87" s="24"/>
      <c r="K87" s="25"/>
      <c r="L87" s="23"/>
      <c r="M87" s="66"/>
    </row>
    <row r="88" spans="1:13" s="26" customFormat="1" ht="14.25">
      <c r="A88" s="23">
        <v>9.3</v>
      </c>
      <c r="B88" s="7" t="s">
        <v>133</v>
      </c>
      <c r="C88" s="23" t="s">
        <v>27</v>
      </c>
      <c r="D88" s="21"/>
      <c r="E88" s="22"/>
      <c r="F88" s="23"/>
      <c r="G88" s="23"/>
      <c r="H88" s="23"/>
      <c r="I88" s="23"/>
      <c r="J88" s="24"/>
      <c r="K88" s="25"/>
      <c r="L88" s="23"/>
      <c r="M88" s="66"/>
    </row>
    <row r="89" spans="1:13" s="26" customFormat="1" ht="14.25">
      <c r="A89" s="23">
        <v>9.4</v>
      </c>
      <c r="B89" s="7" t="s">
        <v>134</v>
      </c>
      <c r="C89" s="23" t="s">
        <v>27</v>
      </c>
      <c r="D89" s="21"/>
      <c r="E89" s="22"/>
      <c r="F89" s="23"/>
      <c r="G89" s="23"/>
      <c r="H89" s="23"/>
      <c r="I89" s="23"/>
      <c r="J89" s="24"/>
      <c r="K89" s="25"/>
      <c r="L89" s="23"/>
      <c r="M89" s="66"/>
    </row>
    <row r="90" spans="1:13" s="26" customFormat="1" ht="14.25">
      <c r="A90" s="23">
        <v>9.5</v>
      </c>
      <c r="B90" s="7" t="s">
        <v>135</v>
      </c>
      <c r="C90" s="23" t="s">
        <v>62</v>
      </c>
      <c r="D90" s="21"/>
      <c r="E90" s="22"/>
      <c r="F90" s="23"/>
      <c r="G90" s="23"/>
      <c r="H90" s="23"/>
      <c r="I90" s="23"/>
      <c r="J90" s="24"/>
      <c r="K90" s="25"/>
      <c r="L90" s="23"/>
      <c r="M90" s="66"/>
    </row>
    <row r="91" spans="1:13" s="26" customFormat="1" ht="14.25">
      <c r="A91" s="34">
        <v>10</v>
      </c>
      <c r="B91" s="28" t="s">
        <v>7</v>
      </c>
      <c r="C91" s="37"/>
      <c r="D91" s="35"/>
      <c r="E91" s="36"/>
      <c r="F91" s="37"/>
      <c r="G91" s="37"/>
      <c r="H91" s="37"/>
      <c r="I91" s="37"/>
      <c r="J91" s="38"/>
      <c r="K91" s="39"/>
      <c r="L91" s="37"/>
      <c r="M91" s="66"/>
    </row>
    <row r="92" spans="1:13" s="26" customFormat="1" ht="22.5">
      <c r="A92" s="23">
        <v>10.1</v>
      </c>
      <c r="B92" s="7" t="s">
        <v>136</v>
      </c>
      <c r="C92" s="23" t="s">
        <v>20</v>
      </c>
      <c r="D92" s="21"/>
      <c r="E92" s="22"/>
      <c r="F92" s="23"/>
      <c r="G92" s="23"/>
      <c r="H92" s="23"/>
      <c r="I92" s="23"/>
      <c r="J92" s="24"/>
      <c r="K92" s="25"/>
      <c r="L92" s="23"/>
      <c r="M92" s="66"/>
    </row>
    <row r="93" spans="1:13" s="26" customFormat="1" ht="22.5">
      <c r="A93" s="23">
        <v>10.2</v>
      </c>
      <c r="B93" s="7" t="s">
        <v>137</v>
      </c>
      <c r="C93" s="23" t="s">
        <v>61</v>
      </c>
      <c r="D93" s="21"/>
      <c r="E93" s="22"/>
      <c r="F93" s="23"/>
      <c r="G93" s="23"/>
      <c r="H93" s="23"/>
      <c r="I93" s="23"/>
      <c r="J93" s="24"/>
      <c r="K93" s="25"/>
      <c r="L93" s="23"/>
      <c r="M93" s="66"/>
    </row>
    <row r="94" spans="1:13" s="26" customFormat="1" ht="33.75">
      <c r="A94" s="23">
        <v>10.3</v>
      </c>
      <c r="B94" s="7" t="s">
        <v>138</v>
      </c>
      <c r="C94" s="23" t="s">
        <v>61</v>
      </c>
      <c r="D94" s="21"/>
      <c r="E94" s="22"/>
      <c r="F94" s="23"/>
      <c r="G94" s="23"/>
      <c r="H94" s="23"/>
      <c r="I94" s="23"/>
      <c r="J94" s="24"/>
      <c r="K94" s="25"/>
      <c r="L94" s="23"/>
      <c r="M94" s="66"/>
    </row>
    <row r="95" spans="1:13" s="26" customFormat="1" ht="33.75">
      <c r="A95" s="23">
        <v>10.4</v>
      </c>
      <c r="B95" s="7" t="s">
        <v>139</v>
      </c>
      <c r="C95" s="23" t="s">
        <v>61</v>
      </c>
      <c r="D95" s="21"/>
      <c r="E95" s="22"/>
      <c r="F95" s="23"/>
      <c r="G95" s="23"/>
      <c r="H95" s="23"/>
      <c r="I95" s="23"/>
      <c r="J95" s="24"/>
      <c r="K95" s="25"/>
      <c r="L95" s="23"/>
      <c r="M95" s="66"/>
    </row>
    <row r="96" spans="1:13" s="26" customFormat="1" ht="22.5">
      <c r="A96" s="23">
        <v>10.5</v>
      </c>
      <c r="B96" s="7" t="s">
        <v>140</v>
      </c>
      <c r="C96" s="23" t="s">
        <v>62</v>
      </c>
      <c r="D96" s="21"/>
      <c r="E96" s="22"/>
      <c r="F96" s="23"/>
      <c r="G96" s="23"/>
      <c r="H96" s="23"/>
      <c r="I96" s="23"/>
      <c r="J96" s="24"/>
      <c r="K96" s="25"/>
      <c r="L96" s="23"/>
      <c r="M96" s="66" t="s">
        <v>246</v>
      </c>
    </row>
    <row r="97" spans="1:13" s="26" customFormat="1" ht="22.5">
      <c r="A97" s="23">
        <v>10.6</v>
      </c>
      <c r="B97" s="7" t="s">
        <v>141</v>
      </c>
      <c r="C97" s="23" t="s">
        <v>62</v>
      </c>
      <c r="D97" s="21"/>
      <c r="E97" s="22"/>
      <c r="F97" s="23"/>
      <c r="G97" s="23"/>
      <c r="H97" s="23"/>
      <c r="I97" s="23"/>
      <c r="J97" s="24"/>
      <c r="K97" s="25"/>
      <c r="L97" s="23"/>
      <c r="M97" s="66" t="s">
        <v>247</v>
      </c>
    </row>
    <row r="98" spans="1:13" s="26" customFormat="1" ht="14.25">
      <c r="A98" s="34">
        <v>11</v>
      </c>
      <c r="B98" s="28" t="s">
        <v>8</v>
      </c>
      <c r="C98" s="37"/>
      <c r="D98" s="35"/>
      <c r="E98" s="36"/>
      <c r="F98" s="37"/>
      <c r="G98" s="37"/>
      <c r="H98" s="37"/>
      <c r="I98" s="37"/>
      <c r="J98" s="38"/>
      <c r="K98" s="39"/>
      <c r="L98" s="37"/>
      <c r="M98" s="66"/>
    </row>
    <row r="99" spans="1:13" s="26" customFormat="1" ht="33.75">
      <c r="A99" s="23">
        <v>11.1</v>
      </c>
      <c r="B99" s="7" t="s">
        <v>142</v>
      </c>
      <c r="C99" s="23" t="s">
        <v>61</v>
      </c>
      <c r="D99" s="21"/>
      <c r="E99" s="22"/>
      <c r="F99" s="23"/>
      <c r="G99" s="23"/>
      <c r="H99" s="23"/>
      <c r="I99" s="23"/>
      <c r="J99" s="24"/>
      <c r="K99" s="25"/>
      <c r="L99" s="23"/>
      <c r="M99" s="66" t="s">
        <v>248</v>
      </c>
    </row>
    <row r="100" spans="1:13" s="26" customFormat="1" ht="14.25">
      <c r="A100" s="23">
        <v>11.2</v>
      </c>
      <c r="B100" s="7" t="s">
        <v>143</v>
      </c>
      <c r="C100" s="23" t="s">
        <v>62</v>
      </c>
      <c r="D100" s="21"/>
      <c r="E100" s="22"/>
      <c r="F100" s="23"/>
      <c r="G100" s="23"/>
      <c r="H100" s="23"/>
      <c r="I100" s="23"/>
      <c r="J100" s="24"/>
      <c r="K100" s="25"/>
      <c r="L100" s="23"/>
      <c r="M100" s="66"/>
    </row>
    <row r="101" spans="1:13" s="26" customFormat="1" ht="39" customHeight="1">
      <c r="A101" s="23">
        <v>11.3</v>
      </c>
      <c r="B101" s="7" t="s">
        <v>144</v>
      </c>
      <c r="C101" s="23" t="s">
        <v>25</v>
      </c>
      <c r="D101" s="21"/>
      <c r="E101" s="22"/>
      <c r="F101" s="23"/>
      <c r="G101" s="23"/>
      <c r="H101" s="23"/>
      <c r="I101" s="23"/>
      <c r="J101" s="24"/>
      <c r="K101" s="25"/>
      <c r="L101" s="23"/>
      <c r="M101" s="66" t="s">
        <v>249</v>
      </c>
    </row>
    <row r="102" spans="1:13" s="26" customFormat="1" ht="45">
      <c r="A102" s="23">
        <v>11.4</v>
      </c>
      <c r="B102" s="7" t="s">
        <v>301</v>
      </c>
      <c r="C102" s="23" t="s">
        <v>26</v>
      </c>
      <c r="D102" s="21"/>
      <c r="E102" s="22"/>
      <c r="F102" s="23"/>
      <c r="G102" s="23"/>
      <c r="H102" s="23"/>
      <c r="I102" s="23"/>
      <c r="J102" s="24"/>
      <c r="K102" s="25"/>
      <c r="L102" s="23"/>
      <c r="M102" s="66" t="s">
        <v>250</v>
      </c>
    </row>
    <row r="103" spans="1:13" s="26" customFormat="1" ht="45">
      <c r="A103" s="23">
        <v>11.5</v>
      </c>
      <c r="B103" s="7" t="s">
        <v>302</v>
      </c>
      <c r="C103" s="23" t="s">
        <v>26</v>
      </c>
      <c r="D103" s="21"/>
      <c r="E103" s="22"/>
      <c r="F103" s="23"/>
      <c r="G103" s="23"/>
      <c r="H103" s="23"/>
      <c r="I103" s="23"/>
      <c r="J103" s="24"/>
      <c r="K103" s="25"/>
      <c r="L103" s="23"/>
      <c r="M103" s="66" t="s">
        <v>251</v>
      </c>
    </row>
    <row r="104" spans="1:13" s="26" customFormat="1" ht="39.75" customHeight="1">
      <c r="A104" s="34" t="s">
        <v>15</v>
      </c>
      <c r="B104" s="28" t="s">
        <v>10</v>
      </c>
      <c r="C104" s="37"/>
      <c r="D104" s="35"/>
      <c r="E104" s="36"/>
      <c r="F104" s="37"/>
      <c r="G104" s="37"/>
      <c r="H104" s="37"/>
      <c r="I104" s="37"/>
      <c r="J104" s="38"/>
      <c r="K104" s="39"/>
      <c r="L104" s="37"/>
      <c r="M104" s="66"/>
    </row>
    <row r="105" spans="1:13" s="26" customFormat="1" ht="14.25">
      <c r="A105" s="23">
        <v>12.1</v>
      </c>
      <c r="B105" s="7" t="s">
        <v>145</v>
      </c>
      <c r="C105" s="23" t="s">
        <v>9</v>
      </c>
      <c r="D105" s="21"/>
      <c r="E105" s="22"/>
      <c r="F105" s="23"/>
      <c r="G105" s="23"/>
      <c r="H105" s="23"/>
      <c r="I105" s="23"/>
      <c r="J105" s="24"/>
      <c r="K105" s="25"/>
      <c r="L105" s="23"/>
      <c r="M105" s="66"/>
    </row>
    <row r="106" spans="1:13" s="26" customFormat="1" ht="22.5">
      <c r="A106" s="23">
        <v>12.2</v>
      </c>
      <c r="B106" s="7" t="s">
        <v>146</v>
      </c>
      <c r="C106" s="23" t="s">
        <v>9</v>
      </c>
      <c r="D106" s="21"/>
      <c r="E106" s="22"/>
      <c r="F106" s="23"/>
      <c r="G106" s="23"/>
      <c r="H106" s="23"/>
      <c r="I106" s="23"/>
      <c r="J106" s="24"/>
      <c r="K106" s="25"/>
      <c r="L106" s="23"/>
      <c r="M106" s="66"/>
    </row>
    <row r="107" spans="1:13" s="26" customFormat="1" ht="22.5">
      <c r="A107" s="23">
        <v>12.3</v>
      </c>
      <c r="B107" s="7" t="s">
        <v>147</v>
      </c>
      <c r="C107" s="23" t="s">
        <v>9</v>
      </c>
      <c r="D107" s="21"/>
      <c r="E107" s="22"/>
      <c r="F107" s="23"/>
      <c r="G107" s="23"/>
      <c r="H107" s="23"/>
      <c r="I107" s="23"/>
      <c r="J107" s="24"/>
      <c r="K107" s="25"/>
      <c r="L107" s="23"/>
      <c r="M107" s="66"/>
    </row>
    <row r="108" spans="1:13" s="26" customFormat="1" ht="14.25">
      <c r="A108" s="23">
        <v>12.4</v>
      </c>
      <c r="B108" s="7" t="s">
        <v>148</v>
      </c>
      <c r="C108" s="23" t="s">
        <v>9</v>
      </c>
      <c r="D108" s="21"/>
      <c r="E108" s="22"/>
      <c r="F108" s="23"/>
      <c r="G108" s="23"/>
      <c r="H108" s="23"/>
      <c r="I108" s="23"/>
      <c r="J108" s="24"/>
      <c r="K108" s="25"/>
      <c r="L108" s="23"/>
      <c r="M108" s="66"/>
    </row>
    <row r="109" spans="1:13" s="26" customFormat="1" ht="14.25">
      <c r="A109" s="23">
        <v>12.5</v>
      </c>
      <c r="B109" s="7" t="s">
        <v>149</v>
      </c>
      <c r="C109" s="23" t="s">
        <v>9</v>
      </c>
      <c r="D109" s="21"/>
      <c r="E109" s="22"/>
      <c r="F109" s="23"/>
      <c r="G109" s="23"/>
      <c r="H109" s="23"/>
      <c r="I109" s="23"/>
      <c r="J109" s="24"/>
      <c r="K109" s="25"/>
      <c r="L109" s="23"/>
      <c r="M109" s="66"/>
    </row>
    <row r="110" spans="1:13" s="26" customFormat="1" ht="14.25">
      <c r="A110" s="23">
        <v>12.6</v>
      </c>
      <c r="B110" s="7" t="s">
        <v>150</v>
      </c>
      <c r="C110" s="23" t="s">
        <v>9</v>
      </c>
      <c r="D110" s="21"/>
      <c r="E110" s="22"/>
      <c r="F110" s="23"/>
      <c r="G110" s="23"/>
      <c r="H110" s="23"/>
      <c r="I110" s="23"/>
      <c r="J110" s="24"/>
      <c r="K110" s="25"/>
      <c r="L110" s="23"/>
      <c r="M110" s="66"/>
    </row>
    <row r="111" spans="1:13" s="26" customFormat="1" ht="33.75">
      <c r="A111" s="23">
        <v>12.7</v>
      </c>
      <c r="B111" s="7" t="s">
        <v>151</v>
      </c>
      <c r="C111" s="23" t="s">
        <v>9</v>
      </c>
      <c r="D111" s="21"/>
      <c r="E111" s="22"/>
      <c r="F111" s="23"/>
      <c r="G111" s="23"/>
      <c r="H111" s="23"/>
      <c r="I111" s="23"/>
      <c r="J111" s="24"/>
      <c r="K111" s="25"/>
      <c r="L111" s="23"/>
      <c r="M111" s="66" t="s">
        <v>252</v>
      </c>
    </row>
    <row r="112" spans="1:13" s="26" customFormat="1" ht="22.5">
      <c r="A112" s="23">
        <v>14.6</v>
      </c>
      <c r="B112" s="7" t="s">
        <v>152</v>
      </c>
      <c r="C112" s="23" t="s">
        <v>62</v>
      </c>
      <c r="D112" s="21"/>
      <c r="E112" s="22"/>
      <c r="F112" s="23"/>
      <c r="G112" s="23"/>
      <c r="H112" s="23"/>
      <c r="I112" s="23"/>
      <c r="J112" s="24"/>
      <c r="K112" s="25"/>
      <c r="L112" s="23"/>
      <c r="M112" s="66" t="s">
        <v>253</v>
      </c>
    </row>
    <row r="113" spans="1:13" s="26" customFormat="1" ht="29.25" customHeight="1">
      <c r="A113" s="23">
        <v>14.7</v>
      </c>
      <c r="B113" s="7" t="s">
        <v>153</v>
      </c>
      <c r="C113" s="23" t="s">
        <v>28</v>
      </c>
      <c r="D113" s="21"/>
      <c r="E113" s="22"/>
      <c r="F113" s="23"/>
      <c r="G113" s="23"/>
      <c r="H113" s="23"/>
      <c r="I113" s="23"/>
      <c r="J113" s="24"/>
      <c r="K113" s="25"/>
      <c r="L113" s="23"/>
      <c r="M113" s="66" t="s">
        <v>254</v>
      </c>
    </row>
    <row r="114" spans="1:13" s="26" customFormat="1" ht="14.25">
      <c r="A114" s="34">
        <v>13</v>
      </c>
      <c r="B114" s="28" t="s">
        <v>11</v>
      </c>
      <c r="C114" s="37"/>
      <c r="D114" s="35"/>
      <c r="E114" s="36"/>
      <c r="F114" s="37"/>
      <c r="G114" s="37"/>
      <c r="H114" s="37"/>
      <c r="I114" s="37"/>
      <c r="J114" s="38"/>
      <c r="K114" s="39"/>
      <c r="L114" s="37"/>
      <c r="M114" s="66"/>
    </row>
    <row r="115" spans="1:13" s="26" customFormat="1" ht="22.5">
      <c r="A115" s="23">
        <v>13.1</v>
      </c>
      <c r="B115" s="7" t="s">
        <v>154</v>
      </c>
      <c r="C115" s="23" t="s">
        <v>12</v>
      </c>
      <c r="D115" s="21"/>
      <c r="E115" s="22"/>
      <c r="F115" s="23"/>
      <c r="G115" s="23"/>
      <c r="H115" s="23"/>
      <c r="I115" s="23"/>
      <c r="J115" s="24"/>
      <c r="K115" s="25"/>
      <c r="L115" s="23"/>
      <c r="M115" s="66" t="s">
        <v>255</v>
      </c>
    </row>
    <row r="116" spans="1:13" s="26" customFormat="1" ht="14.25">
      <c r="A116" s="23">
        <v>13.2</v>
      </c>
      <c r="B116" s="7" t="s">
        <v>155</v>
      </c>
      <c r="C116" s="23" t="s">
        <v>12</v>
      </c>
      <c r="D116" s="21"/>
      <c r="E116" s="22"/>
      <c r="F116" s="23"/>
      <c r="G116" s="23"/>
      <c r="H116" s="23"/>
      <c r="I116" s="23"/>
      <c r="J116" s="24"/>
      <c r="K116" s="25"/>
      <c r="L116" s="23"/>
      <c r="M116" s="66"/>
    </row>
    <row r="117" spans="1:13" s="26" customFormat="1" ht="22.5">
      <c r="A117" s="23">
        <v>13.3</v>
      </c>
      <c r="B117" s="7" t="s">
        <v>156</v>
      </c>
      <c r="C117" s="23" t="s">
        <v>12</v>
      </c>
      <c r="D117" s="21"/>
      <c r="E117" s="22"/>
      <c r="F117" s="23"/>
      <c r="G117" s="23"/>
      <c r="H117" s="23"/>
      <c r="I117" s="23"/>
      <c r="J117" s="24"/>
      <c r="K117" s="25"/>
      <c r="L117" s="23"/>
      <c r="M117" s="66"/>
    </row>
    <row r="118" spans="1:13" s="26" customFormat="1" ht="22.5">
      <c r="A118" s="23">
        <v>13.4</v>
      </c>
      <c r="B118" s="7" t="s">
        <v>157</v>
      </c>
      <c r="C118" s="23" t="s">
        <v>13</v>
      </c>
      <c r="D118" s="21"/>
      <c r="E118" s="22"/>
      <c r="F118" s="23"/>
      <c r="G118" s="23"/>
      <c r="H118" s="23"/>
      <c r="I118" s="23"/>
      <c r="J118" s="24"/>
      <c r="K118" s="25"/>
      <c r="L118" s="23"/>
      <c r="M118" s="66" t="s">
        <v>256</v>
      </c>
    </row>
    <row r="119" spans="1:13" s="26" customFormat="1" ht="14.25">
      <c r="A119" s="23">
        <v>13.5</v>
      </c>
      <c r="B119" s="7" t="s">
        <v>158</v>
      </c>
      <c r="C119" s="23" t="s">
        <v>13</v>
      </c>
      <c r="D119" s="21"/>
      <c r="E119" s="22"/>
      <c r="F119" s="23"/>
      <c r="G119" s="23"/>
      <c r="H119" s="23"/>
      <c r="I119" s="23"/>
      <c r="J119" s="24"/>
      <c r="K119" s="25"/>
      <c r="L119" s="23"/>
      <c r="M119" s="66"/>
    </row>
    <row r="120" spans="1:13" s="26" customFormat="1" ht="22.5">
      <c r="A120" s="23">
        <v>13.6</v>
      </c>
      <c r="B120" s="7" t="s">
        <v>159</v>
      </c>
      <c r="C120" s="23" t="s">
        <v>13</v>
      </c>
      <c r="D120" s="21"/>
      <c r="E120" s="22"/>
      <c r="F120" s="23"/>
      <c r="G120" s="23"/>
      <c r="H120" s="23"/>
      <c r="I120" s="23"/>
      <c r="J120" s="24"/>
      <c r="K120" s="25"/>
      <c r="L120" s="23"/>
      <c r="M120" s="66"/>
    </row>
    <row r="121" spans="1:13" s="26" customFormat="1" ht="14.25">
      <c r="A121" s="34">
        <v>14</v>
      </c>
      <c r="B121" s="28" t="s">
        <v>14</v>
      </c>
      <c r="C121" s="37"/>
      <c r="D121" s="35"/>
      <c r="E121" s="36"/>
      <c r="F121" s="37"/>
      <c r="G121" s="37"/>
      <c r="H121" s="37"/>
      <c r="I121" s="37"/>
      <c r="J121" s="38"/>
      <c r="K121" s="39"/>
      <c r="L121" s="37"/>
      <c r="M121" s="66"/>
    </row>
    <row r="122" spans="1:13" s="26" customFormat="1" ht="33.75">
      <c r="A122" s="23">
        <v>14.1</v>
      </c>
      <c r="B122" s="7" t="s">
        <v>160</v>
      </c>
      <c r="C122" s="23" t="s">
        <v>21</v>
      </c>
      <c r="D122" s="21"/>
      <c r="E122" s="22"/>
      <c r="F122" s="23"/>
      <c r="G122" s="23"/>
      <c r="H122" s="23"/>
      <c r="I122" s="23"/>
      <c r="J122" s="24"/>
      <c r="K122" s="25"/>
      <c r="L122" s="23"/>
      <c r="M122" s="66"/>
    </row>
    <row r="123" spans="1:13" s="26" customFormat="1" ht="22.5">
      <c r="A123" s="23">
        <v>14.2</v>
      </c>
      <c r="B123" s="7" t="s">
        <v>161</v>
      </c>
      <c r="C123" s="23" t="s">
        <v>62</v>
      </c>
      <c r="D123" s="21"/>
      <c r="E123" s="22"/>
      <c r="F123" s="23"/>
      <c r="G123" s="23"/>
      <c r="H123" s="23"/>
      <c r="I123" s="23"/>
      <c r="J123" s="24"/>
      <c r="K123" s="25"/>
      <c r="L123" s="23"/>
      <c r="M123" s="66"/>
    </row>
    <row r="124" spans="1:13" s="26" customFormat="1" ht="33.75">
      <c r="A124" s="23">
        <v>14.3</v>
      </c>
      <c r="B124" s="7" t="s">
        <v>162</v>
      </c>
      <c r="C124" s="23" t="s">
        <v>61</v>
      </c>
      <c r="D124" s="21"/>
      <c r="E124" s="22"/>
      <c r="F124" s="23"/>
      <c r="G124" s="23"/>
      <c r="H124" s="23"/>
      <c r="I124" s="23"/>
      <c r="J124" s="24"/>
      <c r="K124" s="25"/>
      <c r="L124" s="23"/>
      <c r="M124" s="66"/>
    </row>
    <row r="125" spans="1:13" s="26" customFormat="1" ht="33.75">
      <c r="A125" s="23">
        <v>14.4</v>
      </c>
      <c r="B125" s="7" t="s">
        <v>163</v>
      </c>
      <c r="C125" s="23" t="s">
        <v>61</v>
      </c>
      <c r="D125" s="21"/>
      <c r="E125" s="22"/>
      <c r="F125" s="23"/>
      <c r="G125" s="23"/>
      <c r="H125" s="23"/>
      <c r="I125" s="23"/>
      <c r="J125" s="24"/>
      <c r="K125" s="25"/>
      <c r="L125" s="23"/>
      <c r="M125" s="66"/>
    </row>
    <row r="126" spans="1:13" s="26" customFormat="1" ht="22.5">
      <c r="A126" s="23">
        <v>14.5</v>
      </c>
      <c r="B126" s="7" t="s">
        <v>164</v>
      </c>
      <c r="C126" s="23" t="s">
        <v>62</v>
      </c>
      <c r="D126" s="21"/>
      <c r="E126" s="22"/>
      <c r="F126" s="23"/>
      <c r="G126" s="23"/>
      <c r="H126" s="23"/>
      <c r="I126" s="23"/>
      <c r="J126" s="24"/>
      <c r="K126" s="25"/>
      <c r="L126" s="23"/>
      <c r="M126" s="66"/>
    </row>
    <row r="127" spans="1:13" s="26" customFormat="1" ht="14.25">
      <c r="A127" s="34">
        <v>15</v>
      </c>
      <c r="B127" s="28" t="s">
        <v>16</v>
      </c>
      <c r="C127" s="37"/>
      <c r="D127" s="35"/>
      <c r="E127" s="36"/>
      <c r="F127" s="37"/>
      <c r="G127" s="37"/>
      <c r="H127" s="37"/>
      <c r="I127" s="37"/>
      <c r="J127" s="38"/>
      <c r="K127" s="39"/>
      <c r="L127" s="37"/>
      <c r="M127" s="66"/>
    </row>
    <row r="128" spans="1:13" s="26" customFormat="1" ht="33.75">
      <c r="A128" s="23">
        <v>15.1</v>
      </c>
      <c r="B128" s="7" t="s">
        <v>165</v>
      </c>
      <c r="C128" s="23" t="s">
        <v>62</v>
      </c>
      <c r="D128" s="21"/>
      <c r="E128" s="22"/>
      <c r="F128" s="23"/>
      <c r="G128" s="23"/>
      <c r="H128" s="23"/>
      <c r="I128" s="23"/>
      <c r="J128" s="24"/>
      <c r="K128" s="25"/>
      <c r="L128" s="23"/>
      <c r="M128" s="66" t="s">
        <v>257</v>
      </c>
    </row>
    <row r="129" spans="1:13" s="26" customFormat="1" ht="22.5">
      <c r="A129" s="23">
        <v>15.2</v>
      </c>
      <c r="B129" s="7" t="s">
        <v>166</v>
      </c>
      <c r="C129" s="23" t="s">
        <v>62</v>
      </c>
      <c r="D129" s="21"/>
      <c r="E129" s="22"/>
      <c r="F129" s="23"/>
      <c r="G129" s="23"/>
      <c r="H129" s="23"/>
      <c r="I129" s="23"/>
      <c r="J129" s="24"/>
      <c r="K129" s="25"/>
      <c r="L129" s="23"/>
      <c r="M129" s="66"/>
    </row>
    <row r="130" spans="1:13" s="26" customFormat="1" ht="14.25">
      <c r="A130" s="45">
        <v>16</v>
      </c>
      <c r="B130" s="5" t="s">
        <v>17</v>
      </c>
      <c r="C130" s="23"/>
      <c r="D130" s="21"/>
      <c r="E130" s="22"/>
      <c r="F130" s="23"/>
      <c r="G130" s="23"/>
      <c r="H130" s="23"/>
      <c r="I130" s="23"/>
      <c r="J130" s="24"/>
      <c r="K130" s="25"/>
      <c r="L130" s="23"/>
      <c r="M130" s="66"/>
    </row>
    <row r="131" spans="1:13" s="26" customFormat="1" ht="22.5">
      <c r="A131" s="23">
        <v>16.1</v>
      </c>
      <c r="B131" s="7" t="s">
        <v>167</v>
      </c>
      <c r="C131" s="23" t="s">
        <v>62</v>
      </c>
      <c r="D131" s="21"/>
      <c r="E131" s="22"/>
      <c r="F131" s="23"/>
      <c r="G131" s="23"/>
      <c r="H131" s="23"/>
      <c r="I131" s="23"/>
      <c r="J131" s="24"/>
      <c r="K131" s="25"/>
      <c r="L131" s="23"/>
      <c r="M131" s="66"/>
    </row>
    <row r="132" spans="1:13" s="26" customFormat="1" ht="14.25">
      <c r="A132" s="23">
        <v>16.2</v>
      </c>
      <c r="B132" s="7" t="s">
        <v>168</v>
      </c>
      <c r="C132" s="23" t="s">
        <v>62</v>
      </c>
      <c r="D132" s="21"/>
      <c r="E132" s="22"/>
      <c r="F132" s="23"/>
      <c r="G132" s="23"/>
      <c r="H132" s="23"/>
      <c r="I132" s="23"/>
      <c r="J132" s="24"/>
      <c r="K132" s="25"/>
      <c r="L132" s="23"/>
      <c r="M132" s="66"/>
    </row>
    <row r="133" spans="1:13" s="26" customFormat="1" ht="14.25">
      <c r="A133" s="34">
        <v>17</v>
      </c>
      <c r="B133" s="28" t="s">
        <v>18</v>
      </c>
      <c r="C133" s="37"/>
      <c r="D133" s="35"/>
      <c r="E133" s="36"/>
      <c r="F133" s="37"/>
      <c r="G133" s="37"/>
      <c r="H133" s="37"/>
      <c r="I133" s="37"/>
      <c r="J133" s="38"/>
      <c r="K133" s="39"/>
      <c r="L133" s="37"/>
      <c r="M133" s="66"/>
    </row>
    <row r="134" spans="1:13" s="26" customFormat="1" ht="22.5">
      <c r="A134" s="23">
        <v>17.1</v>
      </c>
      <c r="B134" s="7" t="s">
        <v>169</v>
      </c>
      <c r="C134" s="23" t="s">
        <v>62</v>
      </c>
      <c r="D134" s="21"/>
      <c r="E134" s="22"/>
      <c r="F134" s="23"/>
      <c r="G134" s="23"/>
      <c r="H134" s="23"/>
      <c r="I134" s="23"/>
      <c r="J134" s="24"/>
      <c r="K134" s="25"/>
      <c r="L134" s="23"/>
      <c r="M134" s="66"/>
    </row>
    <row r="135" spans="1:13" s="26" customFormat="1" ht="33.75">
      <c r="A135" s="23">
        <v>17.2</v>
      </c>
      <c r="B135" s="7" t="s">
        <v>170</v>
      </c>
      <c r="C135" s="23" t="s">
        <v>23</v>
      </c>
      <c r="D135" s="21"/>
      <c r="E135" s="22"/>
      <c r="F135" s="23"/>
      <c r="G135" s="23"/>
      <c r="H135" s="23"/>
      <c r="I135" s="23"/>
      <c r="J135" s="24"/>
      <c r="K135" s="25"/>
      <c r="L135" s="23"/>
      <c r="M135" s="66" t="s">
        <v>258</v>
      </c>
    </row>
    <row r="136" spans="1:13" s="26" customFormat="1" ht="30" customHeight="1">
      <c r="A136" s="23">
        <v>17.3</v>
      </c>
      <c r="B136" s="7" t="s">
        <v>171</v>
      </c>
      <c r="C136" s="23" t="s">
        <v>80</v>
      </c>
      <c r="D136" s="21"/>
      <c r="E136" s="22"/>
      <c r="F136" s="23"/>
      <c r="G136" s="23"/>
      <c r="H136" s="23"/>
      <c r="I136" s="23"/>
      <c r="J136" s="24"/>
      <c r="K136" s="25"/>
      <c r="L136" s="23"/>
      <c r="M136" s="66" t="s">
        <v>19</v>
      </c>
    </row>
    <row r="137" spans="1:13" s="26" customFormat="1" ht="29.25" customHeight="1">
      <c r="A137" s="23">
        <v>17.4</v>
      </c>
      <c r="B137" s="7" t="s">
        <v>172</v>
      </c>
      <c r="C137" s="23" t="s">
        <v>24</v>
      </c>
      <c r="D137" s="21"/>
      <c r="E137" s="22"/>
      <c r="F137" s="23"/>
      <c r="G137" s="23"/>
      <c r="H137" s="23"/>
      <c r="I137" s="23"/>
      <c r="J137" s="24"/>
      <c r="K137" s="25"/>
      <c r="L137" s="23"/>
      <c r="M137" s="66"/>
    </row>
    <row r="138" spans="1:13" s="26" customFormat="1" ht="40.5" customHeight="1">
      <c r="A138" s="23">
        <v>17.5</v>
      </c>
      <c r="B138" s="7" t="s">
        <v>173</v>
      </c>
      <c r="C138" s="23" t="s">
        <v>24</v>
      </c>
      <c r="D138" s="21"/>
      <c r="E138" s="22"/>
      <c r="F138" s="23"/>
      <c r="G138" s="23"/>
      <c r="H138" s="23"/>
      <c r="I138" s="23"/>
      <c r="J138" s="24"/>
      <c r="K138" s="25"/>
      <c r="L138" s="23"/>
      <c r="M138" s="66"/>
    </row>
    <row r="139" spans="1:13" s="26" customFormat="1" ht="33.75">
      <c r="A139" s="23">
        <v>17.6</v>
      </c>
      <c r="B139" s="7" t="s">
        <v>174</v>
      </c>
      <c r="C139" s="23" t="s">
        <v>61</v>
      </c>
      <c r="D139" s="21"/>
      <c r="E139" s="22"/>
      <c r="F139" s="23"/>
      <c r="G139" s="23"/>
      <c r="H139" s="23"/>
      <c r="I139" s="23"/>
      <c r="J139" s="24"/>
      <c r="K139" s="25"/>
      <c r="L139" s="23"/>
      <c r="M139" s="66" t="s">
        <v>259</v>
      </c>
    </row>
    <row r="140" spans="1:13" s="26" customFormat="1" ht="22.5">
      <c r="A140" s="23">
        <v>17.7</v>
      </c>
      <c r="B140" s="7" t="s">
        <v>175</v>
      </c>
      <c r="C140" s="23" t="s">
        <v>62</v>
      </c>
      <c r="D140" s="21"/>
      <c r="E140" s="22"/>
      <c r="F140" s="23"/>
      <c r="G140" s="23"/>
      <c r="H140" s="23"/>
      <c r="I140" s="23"/>
      <c r="J140" s="24"/>
      <c r="K140" s="25"/>
      <c r="L140" s="23"/>
      <c r="M140" s="66"/>
    </row>
    <row r="141" spans="1:13" s="26" customFormat="1" ht="24.75" customHeight="1">
      <c r="A141" s="23">
        <v>17.8</v>
      </c>
      <c r="B141" s="7" t="s">
        <v>176</v>
      </c>
      <c r="C141" s="23" t="s">
        <v>62</v>
      </c>
      <c r="D141" s="21"/>
      <c r="E141" s="22"/>
      <c r="F141" s="23"/>
      <c r="G141" s="23"/>
      <c r="H141" s="23"/>
      <c r="I141" s="23"/>
      <c r="J141" s="24"/>
      <c r="K141" s="25"/>
      <c r="L141" s="23"/>
      <c r="M141" s="66" t="s">
        <v>260</v>
      </c>
    </row>
    <row r="142" spans="1:13" s="26" customFormat="1" ht="22.5">
      <c r="A142" s="23">
        <v>17.9</v>
      </c>
      <c r="B142" s="7" t="s">
        <v>177</v>
      </c>
      <c r="C142" s="23" t="s">
        <v>29</v>
      </c>
      <c r="D142" s="21"/>
      <c r="E142" s="22"/>
      <c r="F142" s="23"/>
      <c r="G142" s="23"/>
      <c r="H142" s="23"/>
      <c r="I142" s="23"/>
      <c r="J142" s="24"/>
      <c r="K142" s="25"/>
      <c r="L142" s="23"/>
      <c r="M142" s="66" t="s">
        <v>261</v>
      </c>
    </row>
    <row r="143" spans="1:13" s="26" customFormat="1" ht="33.75">
      <c r="A143" s="46" t="s">
        <v>281</v>
      </c>
      <c r="B143" s="7" t="s">
        <v>178</v>
      </c>
      <c r="C143" s="23" t="s">
        <v>71</v>
      </c>
      <c r="D143" s="21"/>
      <c r="E143" s="22"/>
      <c r="F143" s="23"/>
      <c r="G143" s="23"/>
      <c r="H143" s="23"/>
      <c r="I143" s="23"/>
      <c r="J143" s="24"/>
      <c r="K143" s="25"/>
      <c r="L143" s="23"/>
      <c r="M143" s="66"/>
    </row>
    <row r="144" spans="1:13" s="26" customFormat="1" ht="14.25">
      <c r="A144" s="23">
        <v>17.11</v>
      </c>
      <c r="B144" s="7" t="s">
        <v>179</v>
      </c>
      <c r="C144" s="23" t="s">
        <v>30</v>
      </c>
      <c r="D144" s="21"/>
      <c r="E144" s="22"/>
      <c r="F144" s="23"/>
      <c r="G144" s="23"/>
      <c r="H144" s="23"/>
      <c r="I144" s="23"/>
      <c r="J144" s="24"/>
      <c r="K144" s="25"/>
      <c r="L144" s="23"/>
      <c r="M144" s="66"/>
    </row>
    <row r="145" spans="1:13" s="26" customFormat="1" ht="38.25" customHeight="1">
      <c r="A145" s="23">
        <v>17.12</v>
      </c>
      <c r="B145" s="7" t="s">
        <v>180</v>
      </c>
      <c r="C145" s="23" t="s">
        <v>30</v>
      </c>
      <c r="D145" s="21"/>
      <c r="E145" s="22"/>
      <c r="F145" s="23"/>
      <c r="G145" s="23"/>
      <c r="H145" s="23"/>
      <c r="I145" s="23"/>
      <c r="J145" s="24"/>
      <c r="K145" s="25"/>
      <c r="L145" s="23"/>
      <c r="M145" s="66"/>
    </row>
    <row r="146" spans="1:13" s="26" customFormat="1" ht="32.25" customHeight="1">
      <c r="A146" s="23">
        <v>17.13</v>
      </c>
      <c r="B146" s="7" t="s">
        <v>181</v>
      </c>
      <c r="C146" s="23" t="s">
        <v>61</v>
      </c>
      <c r="D146" s="21"/>
      <c r="E146" s="22"/>
      <c r="F146" s="23"/>
      <c r="G146" s="23"/>
      <c r="H146" s="23"/>
      <c r="I146" s="23"/>
      <c r="J146" s="24"/>
      <c r="K146" s="25"/>
      <c r="L146" s="23"/>
      <c r="M146" s="66"/>
    </row>
    <row r="147" spans="1:13" s="26" customFormat="1" ht="22.5">
      <c r="A147" s="23">
        <v>17.14</v>
      </c>
      <c r="B147" s="7" t="s">
        <v>182</v>
      </c>
      <c r="C147" s="23" t="s">
        <v>62</v>
      </c>
      <c r="D147" s="21"/>
      <c r="E147" s="22"/>
      <c r="F147" s="23"/>
      <c r="G147" s="23"/>
      <c r="H147" s="23"/>
      <c r="I147" s="23"/>
      <c r="J147" s="24"/>
      <c r="K147" s="25"/>
      <c r="L147" s="23"/>
      <c r="M147" s="66" t="s">
        <v>262</v>
      </c>
    </row>
    <row r="148" spans="1:13" s="26" customFormat="1" ht="36" customHeight="1">
      <c r="A148" s="23">
        <v>17.15</v>
      </c>
      <c r="B148" s="7" t="s">
        <v>183</v>
      </c>
      <c r="C148" s="23" t="s">
        <v>25</v>
      </c>
      <c r="D148" s="21"/>
      <c r="E148" s="22"/>
      <c r="F148" s="23"/>
      <c r="G148" s="23"/>
      <c r="H148" s="23"/>
      <c r="I148" s="23"/>
      <c r="J148" s="24"/>
      <c r="K148" s="25"/>
      <c r="L148" s="23"/>
      <c r="M148" s="66" t="s">
        <v>263</v>
      </c>
    </row>
    <row r="149" spans="1:13" s="26" customFormat="1" ht="36" customHeight="1">
      <c r="A149" s="23">
        <v>17.16</v>
      </c>
      <c r="B149" s="7" t="s">
        <v>184</v>
      </c>
      <c r="C149" s="23" t="s">
        <v>62</v>
      </c>
      <c r="D149" s="21"/>
      <c r="E149" s="22"/>
      <c r="F149" s="23"/>
      <c r="G149" s="23"/>
      <c r="H149" s="23"/>
      <c r="I149" s="23"/>
      <c r="J149" s="24"/>
      <c r="K149" s="25"/>
      <c r="L149" s="23"/>
      <c r="M149" s="66" t="s">
        <v>264</v>
      </c>
    </row>
    <row r="150" spans="1:13" s="26" customFormat="1" ht="22.5">
      <c r="A150" s="23">
        <v>17.17</v>
      </c>
      <c r="B150" s="7" t="s">
        <v>185</v>
      </c>
      <c r="C150" s="23" t="s">
        <v>62</v>
      </c>
      <c r="D150" s="21"/>
      <c r="E150" s="22"/>
      <c r="F150" s="23"/>
      <c r="G150" s="23"/>
      <c r="H150" s="23"/>
      <c r="I150" s="23"/>
      <c r="J150" s="24"/>
      <c r="K150" s="25"/>
      <c r="L150" s="23"/>
      <c r="M150" s="66"/>
    </row>
    <row r="151" spans="1:13" s="26" customFormat="1" ht="22.5">
      <c r="A151" s="23">
        <v>17.18</v>
      </c>
      <c r="B151" s="7" t="s">
        <v>186</v>
      </c>
      <c r="C151" s="23" t="s">
        <v>62</v>
      </c>
      <c r="D151" s="21"/>
      <c r="E151" s="22"/>
      <c r="F151" s="23"/>
      <c r="G151" s="23"/>
      <c r="H151" s="23"/>
      <c r="I151" s="23"/>
      <c r="J151" s="24"/>
      <c r="K151" s="25"/>
      <c r="L151" s="23"/>
      <c r="M151" s="66"/>
    </row>
    <row r="152" spans="1:13" s="26" customFormat="1" ht="22.5">
      <c r="A152" s="34">
        <v>18</v>
      </c>
      <c r="B152" s="28" t="s">
        <v>31</v>
      </c>
      <c r="C152" s="37"/>
      <c r="D152" s="35"/>
      <c r="E152" s="36"/>
      <c r="F152" s="37"/>
      <c r="G152" s="37"/>
      <c r="H152" s="37"/>
      <c r="I152" s="37"/>
      <c r="J152" s="38"/>
      <c r="K152" s="39"/>
      <c r="L152" s="37"/>
      <c r="M152" s="66"/>
    </row>
    <row r="153" spans="1:13" s="26" customFormat="1" ht="22.5">
      <c r="A153" s="23">
        <v>18.1</v>
      </c>
      <c r="B153" s="7" t="s">
        <v>187</v>
      </c>
      <c r="C153" s="23" t="s">
        <v>32</v>
      </c>
      <c r="D153" s="21"/>
      <c r="E153" s="22"/>
      <c r="F153" s="23"/>
      <c r="G153" s="23"/>
      <c r="H153" s="23"/>
      <c r="I153" s="23"/>
      <c r="J153" s="24"/>
      <c r="K153" s="25"/>
      <c r="L153" s="23"/>
      <c r="M153" s="66"/>
    </row>
    <row r="154" spans="1:13" s="26" customFormat="1" ht="62.25" customHeight="1">
      <c r="A154" s="23">
        <v>18.2</v>
      </c>
      <c r="B154" s="10" t="s">
        <v>188</v>
      </c>
      <c r="C154" s="23" t="s">
        <v>33</v>
      </c>
      <c r="D154" s="21"/>
      <c r="E154" s="22"/>
      <c r="F154" s="23"/>
      <c r="G154" s="23"/>
      <c r="H154" s="23"/>
      <c r="I154" s="23"/>
      <c r="J154" s="24"/>
      <c r="K154" s="25"/>
      <c r="L154" s="23"/>
      <c r="M154" s="66" t="s">
        <v>265</v>
      </c>
    </row>
    <row r="155" spans="1:13" s="26" customFormat="1" ht="22.5">
      <c r="A155" s="23">
        <v>18.3</v>
      </c>
      <c r="B155" s="7" t="s">
        <v>189</v>
      </c>
      <c r="C155" s="23" t="s">
        <v>62</v>
      </c>
      <c r="D155" s="21"/>
      <c r="E155" s="22"/>
      <c r="F155" s="23"/>
      <c r="G155" s="23"/>
      <c r="H155" s="23"/>
      <c r="I155" s="23"/>
      <c r="J155" s="24"/>
      <c r="K155" s="25"/>
      <c r="L155" s="23"/>
      <c r="M155" s="66"/>
    </row>
    <row r="156" spans="1:13" s="26" customFormat="1" ht="33.75">
      <c r="A156" s="23">
        <v>18.4</v>
      </c>
      <c r="B156" s="7" t="s">
        <v>190</v>
      </c>
      <c r="C156" s="23" t="s">
        <v>62</v>
      </c>
      <c r="D156" s="21"/>
      <c r="E156" s="22"/>
      <c r="F156" s="23"/>
      <c r="G156" s="23"/>
      <c r="H156" s="23"/>
      <c r="I156" s="23"/>
      <c r="J156" s="24"/>
      <c r="K156" s="25"/>
      <c r="L156" s="23"/>
      <c r="M156" s="66" t="s">
        <v>266</v>
      </c>
    </row>
    <row r="157" spans="1:13" s="26" customFormat="1" ht="22.5">
      <c r="A157" s="23">
        <v>18.5</v>
      </c>
      <c r="B157" s="7" t="s">
        <v>191</v>
      </c>
      <c r="C157" s="23" t="s">
        <v>62</v>
      </c>
      <c r="D157" s="21"/>
      <c r="E157" s="22"/>
      <c r="F157" s="23"/>
      <c r="G157" s="23"/>
      <c r="H157" s="23"/>
      <c r="I157" s="23"/>
      <c r="J157" s="24"/>
      <c r="K157" s="25"/>
      <c r="L157" s="23"/>
      <c r="M157" s="66"/>
    </row>
    <row r="158" spans="1:13" s="26" customFormat="1" ht="22.5">
      <c r="A158" s="23">
        <v>18.6</v>
      </c>
      <c r="B158" s="7" t="s">
        <v>192</v>
      </c>
      <c r="C158" s="23" t="s">
        <v>62</v>
      </c>
      <c r="D158" s="21"/>
      <c r="E158" s="22"/>
      <c r="F158" s="23"/>
      <c r="G158" s="23"/>
      <c r="H158" s="23"/>
      <c r="I158" s="23"/>
      <c r="J158" s="24"/>
      <c r="K158" s="25"/>
      <c r="L158" s="23"/>
      <c r="M158" s="66"/>
    </row>
    <row r="159" spans="1:13" s="26" customFormat="1" ht="22.5">
      <c r="A159" s="23">
        <v>18.7</v>
      </c>
      <c r="B159" s="7" t="s">
        <v>193</v>
      </c>
      <c r="C159" s="23" t="s">
        <v>62</v>
      </c>
      <c r="D159" s="21"/>
      <c r="E159" s="22"/>
      <c r="F159" s="23"/>
      <c r="G159" s="23"/>
      <c r="H159" s="23"/>
      <c r="I159" s="23"/>
      <c r="J159" s="24"/>
      <c r="K159" s="25"/>
      <c r="L159" s="23"/>
      <c r="M159" s="66"/>
    </row>
    <row r="160" spans="1:13" s="26" customFormat="1" ht="22.5">
      <c r="A160" s="23">
        <v>18.8</v>
      </c>
      <c r="B160" s="7" t="s">
        <v>194</v>
      </c>
      <c r="C160" s="23" t="s">
        <v>62</v>
      </c>
      <c r="D160" s="21"/>
      <c r="E160" s="22"/>
      <c r="F160" s="23"/>
      <c r="G160" s="23"/>
      <c r="H160" s="23"/>
      <c r="I160" s="23"/>
      <c r="J160" s="24"/>
      <c r="K160" s="25"/>
      <c r="L160" s="23"/>
      <c r="M160" s="66"/>
    </row>
    <row r="161" spans="1:13" s="26" customFormat="1" ht="14.25">
      <c r="A161" s="45">
        <v>19</v>
      </c>
      <c r="B161" s="5" t="s">
        <v>34</v>
      </c>
      <c r="C161" s="23"/>
      <c r="D161" s="21"/>
      <c r="E161" s="22"/>
      <c r="F161" s="23"/>
      <c r="G161" s="23"/>
      <c r="H161" s="23"/>
      <c r="I161" s="23"/>
      <c r="J161" s="24"/>
      <c r="K161" s="25"/>
      <c r="L161" s="23"/>
      <c r="M161" s="66"/>
    </row>
    <row r="162" spans="1:13" s="26" customFormat="1" ht="22.5">
      <c r="A162" s="23">
        <v>19.1</v>
      </c>
      <c r="B162" s="7" t="s">
        <v>195</v>
      </c>
      <c r="C162" s="23" t="s">
        <v>62</v>
      </c>
      <c r="D162" s="21"/>
      <c r="E162" s="22"/>
      <c r="F162" s="23"/>
      <c r="G162" s="23"/>
      <c r="H162" s="23"/>
      <c r="I162" s="23"/>
      <c r="J162" s="24"/>
      <c r="K162" s="25"/>
      <c r="L162" s="23"/>
      <c r="M162" s="66"/>
    </row>
    <row r="163" spans="1:13" ht="22.5">
      <c r="A163" s="4">
        <v>19.2</v>
      </c>
      <c r="B163" s="7" t="s">
        <v>196</v>
      </c>
      <c r="C163" s="4" t="s">
        <v>62</v>
      </c>
      <c r="D163" s="4"/>
      <c r="E163" s="13"/>
      <c r="F163" s="4"/>
      <c r="G163" s="4"/>
      <c r="H163" s="4"/>
      <c r="I163" s="4"/>
      <c r="J163" s="12"/>
      <c r="K163" s="11"/>
      <c r="L163" s="4"/>
      <c r="M163" s="65"/>
    </row>
    <row r="164" spans="1:13" ht="14.25">
      <c r="A164" s="14">
        <v>20</v>
      </c>
      <c r="B164" s="5" t="s">
        <v>55</v>
      </c>
      <c r="C164" s="4"/>
      <c r="D164" s="16"/>
      <c r="E164" s="13"/>
      <c r="F164" s="4"/>
      <c r="G164" s="4"/>
      <c r="H164" s="4"/>
      <c r="I164" s="4"/>
      <c r="J164" s="12"/>
      <c r="K164" s="11"/>
      <c r="L164" s="4"/>
      <c r="M164" s="65"/>
    </row>
    <row r="165" spans="1:13" ht="33.75">
      <c r="A165" s="4">
        <v>20.1</v>
      </c>
      <c r="B165" s="7" t="s">
        <v>197</v>
      </c>
      <c r="C165" s="4" t="s">
        <v>283</v>
      </c>
      <c r="D165" s="4"/>
      <c r="E165" s="13"/>
      <c r="F165" s="4"/>
      <c r="G165" s="4"/>
      <c r="H165" s="4"/>
      <c r="I165" s="4"/>
      <c r="J165" s="12"/>
      <c r="K165" s="11"/>
      <c r="L165" s="4"/>
      <c r="M165" s="65" t="s">
        <v>267</v>
      </c>
    </row>
    <row r="166" spans="1:13" ht="14.25">
      <c r="A166" s="4" t="s">
        <v>282</v>
      </c>
      <c r="B166" s="7"/>
      <c r="C166" s="4"/>
      <c r="D166" s="4"/>
      <c r="E166" s="13"/>
      <c r="F166" s="4"/>
      <c r="G166" s="4"/>
      <c r="H166" s="4"/>
      <c r="I166" s="4"/>
      <c r="J166" s="12"/>
      <c r="K166" s="11"/>
      <c r="L166" s="4"/>
      <c r="M166" s="65"/>
    </row>
    <row r="167" spans="1:13" ht="14.25">
      <c r="A167" s="4" t="s">
        <v>282</v>
      </c>
      <c r="B167" s="7"/>
      <c r="C167" s="4"/>
      <c r="D167" s="4"/>
      <c r="E167" s="13"/>
      <c r="F167" s="4"/>
      <c r="G167" s="4"/>
      <c r="H167" s="4"/>
      <c r="I167" s="4"/>
      <c r="J167" s="12"/>
      <c r="K167" s="11"/>
      <c r="L167" s="4"/>
      <c r="M167" s="65"/>
    </row>
    <row r="168" spans="1:13" ht="22.5">
      <c r="A168" s="14">
        <v>21</v>
      </c>
      <c r="B168" s="5" t="s">
        <v>56</v>
      </c>
      <c r="C168" s="8"/>
      <c r="D168" s="5"/>
      <c r="E168" s="8"/>
      <c r="F168" s="5"/>
      <c r="G168" s="8"/>
      <c r="H168" s="5"/>
      <c r="I168" s="8"/>
      <c r="J168" s="5"/>
      <c r="K168" s="8"/>
      <c r="L168" s="5"/>
      <c r="M168" s="65" t="s">
        <v>268</v>
      </c>
    </row>
    <row r="169" spans="1:13" ht="14.25">
      <c r="A169" s="4" t="s">
        <v>282</v>
      </c>
      <c r="B169" s="6"/>
      <c r="C169" s="6"/>
      <c r="D169" s="6"/>
      <c r="E169" s="6"/>
      <c r="F169" s="6"/>
      <c r="G169" s="6"/>
      <c r="H169" s="6"/>
      <c r="I169" s="6"/>
      <c r="J169" s="6"/>
      <c r="K169" s="6"/>
      <c r="L169" s="6"/>
      <c r="M169" s="65"/>
    </row>
    <row r="170" spans="1:13" ht="14.25">
      <c r="A170" s="4" t="s">
        <v>282</v>
      </c>
      <c r="B170" s="6"/>
      <c r="C170" s="6"/>
      <c r="D170" s="6"/>
      <c r="E170" s="6"/>
      <c r="F170" s="6"/>
      <c r="G170" s="6"/>
      <c r="H170" s="6"/>
      <c r="I170" s="6"/>
      <c r="J170" s="6"/>
      <c r="K170" s="6"/>
      <c r="L170" s="6"/>
      <c r="M170" s="65"/>
    </row>
    <row r="171" spans="1:13" ht="14.25">
      <c r="A171" s="4" t="s">
        <v>282</v>
      </c>
      <c r="B171" s="6"/>
      <c r="C171" s="6"/>
      <c r="D171" s="6"/>
      <c r="E171" s="6"/>
      <c r="F171" s="6"/>
      <c r="G171" s="6"/>
      <c r="H171" s="6"/>
      <c r="I171" s="6"/>
      <c r="J171" s="6"/>
      <c r="K171" s="6"/>
      <c r="L171" s="6"/>
      <c r="M171" s="65"/>
    </row>
  </sheetData>
  <sheetProtection/>
  <mergeCells count="14">
    <mergeCell ref="H16:K16"/>
    <mergeCell ref="A16:A17"/>
    <mergeCell ref="B16:B17"/>
    <mergeCell ref="C16:C17"/>
    <mergeCell ref="D16:D17"/>
    <mergeCell ref="E16:E17"/>
    <mergeCell ref="F16:F17"/>
    <mergeCell ref="G16:G17"/>
    <mergeCell ref="A1:M1"/>
    <mergeCell ref="A2:M2"/>
    <mergeCell ref="A3:M3"/>
    <mergeCell ref="A4:M4"/>
    <mergeCell ref="L16:L17"/>
    <mergeCell ref="M16:M18"/>
  </mergeCells>
  <printOptions horizontalCentered="1"/>
  <pageMargins left="0.25" right="0.25" top="0.75" bottom="0.5" header="0.37" footer="0.3"/>
  <pageSetup horizontalDpi="600" verticalDpi="600" orientation="landscape" paperSize="9" scale="94" r:id="rId3"/>
  <headerFooter>
    <oddFooter>&amp;LPL1&amp;R&amp;P</oddFooter>
  </headerFooter>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26"/>
  <sheetViews>
    <sheetView zoomScalePageLayoutView="0" workbookViewId="0" topLeftCell="A1">
      <selection activeCell="X7" sqref="X7:AD40"/>
    </sheetView>
  </sheetViews>
  <sheetFormatPr defaultColWidth="9.140625" defaultRowHeight="15"/>
  <cols>
    <col min="1" max="1" width="3.57421875" style="74" customWidth="1"/>
    <col min="2" max="2" width="9.140625" style="74" customWidth="1"/>
    <col min="3" max="3" width="9.7109375" style="74" customWidth="1"/>
    <col min="4" max="4" width="6.8515625" style="79" customWidth="1"/>
    <col min="5" max="5" width="6.28125" style="74" customWidth="1"/>
    <col min="6" max="6" width="5.7109375" style="74" customWidth="1"/>
    <col min="7" max="7" width="5.421875" style="74" customWidth="1"/>
    <col min="8" max="8" width="4.8515625" style="74" customWidth="1"/>
    <col min="9" max="9" width="5.421875" style="74" customWidth="1"/>
    <col min="10" max="10" width="6.57421875" style="74" customWidth="1"/>
    <col min="11" max="11" width="7.421875" style="74" customWidth="1"/>
    <col min="12" max="12" width="6.57421875" style="74" customWidth="1"/>
    <col min="13" max="14" width="5.140625" style="74" customWidth="1"/>
    <col min="15" max="15" width="5.28125" style="74" customWidth="1"/>
    <col min="16" max="16" width="6.00390625" style="74" customWidth="1"/>
    <col min="17" max="17" width="5.57421875" style="74" customWidth="1"/>
    <col min="18" max="18" width="5.7109375" style="74" customWidth="1"/>
    <col min="19" max="19" width="4.57421875" style="74" customWidth="1"/>
    <col min="20" max="20" width="5.00390625" style="74" customWidth="1"/>
    <col min="21" max="21" width="7.421875" style="85" customWidth="1"/>
    <col min="22" max="22" width="8.421875" style="74" customWidth="1"/>
    <col min="23" max="23" width="5.57421875" style="74" customWidth="1"/>
    <col min="24" max="24" width="9.140625" style="74" customWidth="1"/>
    <col min="25" max="25" width="10.421875" style="74" bestFit="1" customWidth="1"/>
    <col min="26" max="16384" width="9.140625" style="74" customWidth="1"/>
  </cols>
  <sheetData>
    <row r="1" spans="1:4" ht="15.75">
      <c r="A1" s="287" t="s">
        <v>657</v>
      </c>
      <c r="B1" s="287"/>
      <c r="C1" s="287"/>
      <c r="D1" s="287"/>
    </row>
    <row r="2" spans="1:23" ht="21.75" customHeight="1">
      <c r="A2" s="288" t="s">
        <v>660</v>
      </c>
      <c r="B2" s="288"/>
      <c r="C2" s="288"/>
      <c r="D2" s="288"/>
      <c r="E2" s="288"/>
      <c r="F2" s="288"/>
      <c r="G2" s="288"/>
      <c r="H2" s="288"/>
      <c r="I2" s="288"/>
      <c r="J2" s="288"/>
      <c r="K2" s="288"/>
      <c r="L2" s="288"/>
      <c r="M2" s="288"/>
      <c r="N2" s="288"/>
      <c r="O2" s="288"/>
      <c r="P2" s="288"/>
      <c r="Q2" s="288"/>
      <c r="R2" s="288"/>
      <c r="S2" s="288"/>
      <c r="T2" s="288"/>
      <c r="U2" s="288"/>
      <c r="V2" s="288"/>
      <c r="W2" s="288"/>
    </row>
    <row r="3" spans="1:23" ht="18.75" customHeight="1">
      <c r="A3" s="289"/>
      <c r="B3" s="289"/>
      <c r="C3" s="289"/>
      <c r="D3" s="289"/>
      <c r="E3" s="289"/>
      <c r="F3" s="289"/>
      <c r="G3" s="289"/>
      <c r="H3" s="289"/>
      <c r="I3" s="289"/>
      <c r="J3" s="289"/>
      <c r="K3" s="289"/>
      <c r="L3" s="289"/>
      <c r="M3" s="289"/>
      <c r="N3" s="289"/>
      <c r="O3" s="289"/>
      <c r="P3" s="289"/>
      <c r="Q3" s="289"/>
      <c r="R3" s="289"/>
      <c r="S3" s="289"/>
      <c r="T3" s="289"/>
      <c r="U3" s="289"/>
      <c r="V3" s="289"/>
      <c r="W3" s="289"/>
    </row>
    <row r="4" spans="1:23" ht="14.25" customHeight="1">
      <c r="A4" s="290"/>
      <c r="B4" s="290" t="s">
        <v>426</v>
      </c>
      <c r="C4" s="290"/>
      <c r="D4" s="290" t="s">
        <v>462</v>
      </c>
      <c r="E4" s="291" t="s">
        <v>427</v>
      </c>
      <c r="F4" s="292"/>
      <c r="G4" s="292"/>
      <c r="H4" s="292"/>
      <c r="I4" s="292"/>
      <c r="J4" s="292"/>
      <c r="K4" s="292"/>
      <c r="L4" s="292"/>
      <c r="M4" s="292"/>
      <c r="N4" s="292"/>
      <c r="O4" s="292"/>
      <c r="P4" s="292"/>
      <c r="Q4" s="292"/>
      <c r="R4" s="292"/>
      <c r="S4" s="292"/>
      <c r="T4" s="292"/>
      <c r="U4" s="292"/>
      <c r="V4" s="292"/>
      <c r="W4" s="293"/>
    </row>
    <row r="5" spans="1:23" ht="2.25" customHeight="1">
      <c r="A5" s="290"/>
      <c r="B5" s="290"/>
      <c r="C5" s="290"/>
      <c r="D5" s="290"/>
      <c r="E5" s="294"/>
      <c r="F5" s="295"/>
      <c r="G5" s="295"/>
      <c r="H5" s="295"/>
      <c r="I5" s="295"/>
      <c r="J5" s="295"/>
      <c r="K5" s="295"/>
      <c r="L5" s="295"/>
      <c r="M5" s="295"/>
      <c r="N5" s="295"/>
      <c r="O5" s="295"/>
      <c r="P5" s="295"/>
      <c r="Q5" s="295"/>
      <c r="R5" s="295"/>
      <c r="S5" s="295"/>
      <c r="T5" s="295"/>
      <c r="U5" s="295"/>
      <c r="V5" s="295"/>
      <c r="W5" s="296"/>
    </row>
    <row r="6" spans="1:23" ht="78.75" customHeight="1">
      <c r="A6" s="290"/>
      <c r="B6" s="290"/>
      <c r="C6" s="290"/>
      <c r="D6" s="290"/>
      <c r="E6" s="83" t="s">
        <v>428</v>
      </c>
      <c r="F6" s="83" t="s">
        <v>373</v>
      </c>
      <c r="G6" s="83" t="s">
        <v>374</v>
      </c>
      <c r="H6" s="83" t="s">
        <v>429</v>
      </c>
      <c r="I6" s="83" t="s">
        <v>357</v>
      </c>
      <c r="J6" s="83" t="s">
        <v>430</v>
      </c>
      <c r="K6" s="83" t="s">
        <v>431</v>
      </c>
      <c r="L6" s="83" t="s">
        <v>375</v>
      </c>
      <c r="M6" s="83" t="s">
        <v>376</v>
      </c>
      <c r="N6" s="83" t="s">
        <v>377</v>
      </c>
      <c r="O6" s="83" t="s">
        <v>378</v>
      </c>
      <c r="P6" s="83" t="s">
        <v>432</v>
      </c>
      <c r="Q6" s="83" t="s">
        <v>379</v>
      </c>
      <c r="R6" s="83" t="s">
        <v>433</v>
      </c>
      <c r="S6" s="83" t="s">
        <v>380</v>
      </c>
      <c r="T6" s="83" t="s">
        <v>381</v>
      </c>
      <c r="U6" s="83" t="s">
        <v>382</v>
      </c>
      <c r="V6" s="83" t="s">
        <v>434</v>
      </c>
      <c r="W6" s="83" t="s">
        <v>383</v>
      </c>
    </row>
    <row r="7" spans="1:23" ht="18" customHeight="1">
      <c r="A7" s="75"/>
      <c r="B7" s="280" t="s">
        <v>435</v>
      </c>
      <c r="C7" s="280"/>
      <c r="D7" s="76">
        <f>+SUM(E7:W7)</f>
        <v>246</v>
      </c>
      <c r="E7" s="76">
        <f>SUM(E8:E25)</f>
        <v>18</v>
      </c>
      <c r="F7" s="76">
        <f aca="true" t="shared" si="0" ref="F7:S7">SUM(F8:F25)</f>
        <v>12</v>
      </c>
      <c r="G7" s="76">
        <f t="shared" si="0"/>
        <v>18</v>
      </c>
      <c r="H7" s="76">
        <f t="shared" si="0"/>
        <v>10</v>
      </c>
      <c r="I7" s="76">
        <f t="shared" si="0"/>
        <v>16</v>
      </c>
      <c r="J7" s="76">
        <f t="shared" si="0"/>
        <v>12</v>
      </c>
      <c r="K7" s="76">
        <f t="shared" si="0"/>
        <v>18</v>
      </c>
      <c r="L7" s="76">
        <f t="shared" si="0"/>
        <v>16</v>
      </c>
      <c r="M7" s="76">
        <f t="shared" si="0"/>
        <v>12</v>
      </c>
      <c r="N7" s="76">
        <v>0</v>
      </c>
      <c r="O7" s="76">
        <v>0</v>
      </c>
      <c r="P7" s="76">
        <f t="shared" si="0"/>
        <v>18</v>
      </c>
      <c r="Q7" s="76">
        <f t="shared" si="0"/>
        <v>17</v>
      </c>
      <c r="R7" s="76">
        <f t="shared" si="0"/>
        <v>16</v>
      </c>
      <c r="S7" s="76">
        <f t="shared" si="0"/>
        <v>2</v>
      </c>
      <c r="T7" s="76">
        <f>SUM(T8:T25)</f>
        <v>12</v>
      </c>
      <c r="U7" s="76">
        <f>SUM(U8:U25)</f>
        <v>15</v>
      </c>
      <c r="V7" s="76">
        <f>SUM(V8:V25)</f>
        <v>17</v>
      </c>
      <c r="W7" s="76">
        <f>SUM(W8:W25)</f>
        <v>17</v>
      </c>
    </row>
    <row r="8" spans="1:23" ht="18" customHeight="1">
      <c r="A8" s="77">
        <v>1</v>
      </c>
      <c r="B8" s="77" t="s">
        <v>436</v>
      </c>
      <c r="C8" s="77"/>
      <c r="D8" s="76">
        <f>SUM(E8:W8)</f>
        <v>14</v>
      </c>
      <c r="E8" s="78">
        <v>1</v>
      </c>
      <c r="F8" s="78">
        <v>1</v>
      </c>
      <c r="G8" s="78">
        <v>1</v>
      </c>
      <c r="H8" s="78">
        <v>0</v>
      </c>
      <c r="I8" s="78">
        <v>1</v>
      </c>
      <c r="J8" s="78">
        <v>1</v>
      </c>
      <c r="K8" s="78">
        <v>1</v>
      </c>
      <c r="L8" s="78">
        <v>1</v>
      </c>
      <c r="M8" s="78">
        <v>1</v>
      </c>
      <c r="N8" s="78">
        <v>0</v>
      </c>
      <c r="O8" s="78">
        <v>0</v>
      </c>
      <c r="P8" s="78">
        <v>1</v>
      </c>
      <c r="Q8" s="78">
        <v>1</v>
      </c>
      <c r="R8" s="78">
        <v>1</v>
      </c>
      <c r="S8" s="78">
        <v>0</v>
      </c>
      <c r="T8" s="78">
        <v>0</v>
      </c>
      <c r="U8" s="78">
        <v>1</v>
      </c>
      <c r="V8" s="78">
        <v>1</v>
      </c>
      <c r="W8" s="78">
        <v>1</v>
      </c>
    </row>
    <row r="9" spans="1:23" ht="18" customHeight="1">
      <c r="A9" s="77">
        <v>2</v>
      </c>
      <c r="B9" s="77" t="s">
        <v>437</v>
      </c>
      <c r="C9" s="77"/>
      <c r="D9" s="76">
        <f aca="true" t="shared" si="1" ref="D9:D24">SUM(E9:W9)</f>
        <v>13</v>
      </c>
      <c r="E9" s="78">
        <v>1</v>
      </c>
      <c r="F9" s="78">
        <v>1</v>
      </c>
      <c r="G9" s="78">
        <v>1</v>
      </c>
      <c r="H9" s="78">
        <v>1</v>
      </c>
      <c r="I9" s="78">
        <v>1</v>
      </c>
      <c r="J9" s="78">
        <v>0</v>
      </c>
      <c r="K9" s="78">
        <v>1</v>
      </c>
      <c r="L9" s="78">
        <v>1</v>
      </c>
      <c r="M9" s="78">
        <v>1</v>
      </c>
      <c r="N9" s="78">
        <v>0</v>
      </c>
      <c r="O9" s="78">
        <v>0</v>
      </c>
      <c r="P9" s="78">
        <v>1</v>
      </c>
      <c r="Q9" s="78">
        <v>1</v>
      </c>
      <c r="R9" s="78">
        <v>1</v>
      </c>
      <c r="S9" s="78">
        <v>0</v>
      </c>
      <c r="T9" s="78">
        <v>0</v>
      </c>
      <c r="U9" s="78">
        <v>1</v>
      </c>
      <c r="V9" s="78">
        <v>0</v>
      </c>
      <c r="W9" s="78">
        <v>1</v>
      </c>
    </row>
    <row r="10" spans="1:23" ht="18" customHeight="1">
      <c r="A10" s="77">
        <v>3</v>
      </c>
      <c r="B10" s="281" t="s">
        <v>438</v>
      </c>
      <c r="C10" s="282"/>
      <c r="D10" s="76">
        <f t="shared" si="1"/>
        <v>17</v>
      </c>
      <c r="E10" s="78">
        <v>1</v>
      </c>
      <c r="F10" s="78">
        <v>1</v>
      </c>
      <c r="G10" s="78">
        <v>1</v>
      </c>
      <c r="H10" s="78">
        <v>1</v>
      </c>
      <c r="I10" s="78">
        <v>1</v>
      </c>
      <c r="J10" s="78">
        <v>1</v>
      </c>
      <c r="K10" s="78">
        <v>1</v>
      </c>
      <c r="L10" s="78">
        <v>1</v>
      </c>
      <c r="M10" s="78">
        <v>1</v>
      </c>
      <c r="N10" s="78">
        <v>0</v>
      </c>
      <c r="O10" s="78">
        <v>0</v>
      </c>
      <c r="P10" s="78">
        <v>1</v>
      </c>
      <c r="Q10" s="78">
        <v>1</v>
      </c>
      <c r="R10" s="78">
        <v>1</v>
      </c>
      <c r="S10" s="78">
        <v>1</v>
      </c>
      <c r="T10" s="78">
        <v>1</v>
      </c>
      <c r="U10" s="78">
        <v>1</v>
      </c>
      <c r="V10" s="78">
        <v>1</v>
      </c>
      <c r="W10" s="78">
        <v>1</v>
      </c>
    </row>
    <row r="11" spans="1:23" ht="18" customHeight="1">
      <c r="A11" s="77">
        <v>4</v>
      </c>
      <c r="B11" s="77" t="s">
        <v>439</v>
      </c>
      <c r="C11" s="77"/>
      <c r="D11" s="76">
        <f t="shared" si="1"/>
        <v>10</v>
      </c>
      <c r="E11" s="78">
        <v>1</v>
      </c>
      <c r="F11" s="78">
        <v>0</v>
      </c>
      <c r="G11" s="78">
        <v>1</v>
      </c>
      <c r="H11" s="78">
        <v>0</v>
      </c>
      <c r="I11" s="78">
        <v>0</v>
      </c>
      <c r="J11" s="78">
        <v>0</v>
      </c>
      <c r="K11" s="78">
        <v>1</v>
      </c>
      <c r="L11" s="78">
        <v>1</v>
      </c>
      <c r="M11" s="78">
        <v>0</v>
      </c>
      <c r="N11" s="78">
        <v>0</v>
      </c>
      <c r="O11" s="78">
        <v>0</v>
      </c>
      <c r="P11" s="78">
        <v>1</v>
      </c>
      <c r="Q11" s="78">
        <v>1</v>
      </c>
      <c r="R11" s="78">
        <v>1</v>
      </c>
      <c r="S11" s="78">
        <v>0</v>
      </c>
      <c r="T11" s="78">
        <v>0</v>
      </c>
      <c r="U11" s="78">
        <v>1</v>
      </c>
      <c r="V11" s="78">
        <v>1</v>
      </c>
      <c r="W11" s="78">
        <v>1</v>
      </c>
    </row>
    <row r="12" spans="1:23" s="110" customFormat="1" ht="18" customHeight="1">
      <c r="A12" s="111">
        <v>5</v>
      </c>
      <c r="B12" s="111" t="s">
        <v>440</v>
      </c>
      <c r="C12" s="111"/>
      <c r="D12" s="112">
        <f>SUM(E12:W12)</f>
        <v>16</v>
      </c>
      <c r="E12" s="113">
        <v>1</v>
      </c>
      <c r="F12" s="113">
        <v>1</v>
      </c>
      <c r="G12" s="113">
        <v>1</v>
      </c>
      <c r="H12" s="113">
        <v>1</v>
      </c>
      <c r="I12" s="113">
        <v>1</v>
      </c>
      <c r="J12" s="113">
        <v>1</v>
      </c>
      <c r="K12" s="113">
        <v>1</v>
      </c>
      <c r="L12" s="113">
        <v>1</v>
      </c>
      <c r="M12" s="113">
        <v>1</v>
      </c>
      <c r="N12" s="78">
        <v>0</v>
      </c>
      <c r="O12" s="78">
        <v>0</v>
      </c>
      <c r="P12" s="113">
        <v>1</v>
      </c>
      <c r="Q12" s="78">
        <v>1</v>
      </c>
      <c r="R12" s="113">
        <v>1</v>
      </c>
      <c r="S12" s="113">
        <v>0</v>
      </c>
      <c r="T12" s="113">
        <v>1</v>
      </c>
      <c r="U12" s="78">
        <v>1</v>
      </c>
      <c r="V12" s="78">
        <v>1</v>
      </c>
      <c r="W12" s="113">
        <v>1</v>
      </c>
    </row>
    <row r="13" spans="1:23" s="85" customFormat="1" ht="18" customHeight="1">
      <c r="A13" s="77">
        <v>6</v>
      </c>
      <c r="B13" s="77" t="s">
        <v>441</v>
      </c>
      <c r="C13" s="77"/>
      <c r="D13" s="76">
        <f t="shared" si="1"/>
        <v>16</v>
      </c>
      <c r="E13" s="78">
        <v>1</v>
      </c>
      <c r="F13" s="78">
        <v>1</v>
      </c>
      <c r="G13" s="78">
        <v>1</v>
      </c>
      <c r="H13" s="78">
        <v>1</v>
      </c>
      <c r="I13" s="78">
        <v>1</v>
      </c>
      <c r="J13" s="78">
        <v>1</v>
      </c>
      <c r="K13" s="78">
        <v>1</v>
      </c>
      <c r="L13" s="78">
        <v>1</v>
      </c>
      <c r="M13" s="78">
        <v>1</v>
      </c>
      <c r="N13" s="78">
        <v>0</v>
      </c>
      <c r="O13" s="78">
        <v>0</v>
      </c>
      <c r="P13" s="78">
        <v>1</v>
      </c>
      <c r="Q13" s="78">
        <v>1</v>
      </c>
      <c r="R13" s="78">
        <v>1</v>
      </c>
      <c r="S13" s="78">
        <v>0</v>
      </c>
      <c r="T13" s="78">
        <v>1</v>
      </c>
      <c r="U13" s="78">
        <v>1</v>
      </c>
      <c r="V13" s="78">
        <v>1</v>
      </c>
      <c r="W13" s="78">
        <v>1</v>
      </c>
    </row>
    <row r="14" spans="1:23" ht="18" customHeight="1">
      <c r="A14" s="77">
        <v>7</v>
      </c>
      <c r="B14" s="77" t="s">
        <v>442</v>
      </c>
      <c r="C14" s="77"/>
      <c r="D14" s="76">
        <f t="shared" si="1"/>
        <v>14</v>
      </c>
      <c r="E14" s="78">
        <v>1</v>
      </c>
      <c r="F14" s="78">
        <v>1</v>
      </c>
      <c r="G14" s="78">
        <v>1</v>
      </c>
      <c r="H14" s="78">
        <v>0</v>
      </c>
      <c r="I14" s="78">
        <v>1</v>
      </c>
      <c r="J14" s="78">
        <v>1</v>
      </c>
      <c r="K14" s="78">
        <v>1</v>
      </c>
      <c r="L14" s="78">
        <v>1</v>
      </c>
      <c r="M14" s="78">
        <v>0</v>
      </c>
      <c r="N14" s="78">
        <v>0</v>
      </c>
      <c r="O14" s="78">
        <v>0</v>
      </c>
      <c r="P14" s="78">
        <v>1</v>
      </c>
      <c r="Q14" s="78">
        <v>1</v>
      </c>
      <c r="R14" s="78">
        <v>1</v>
      </c>
      <c r="S14" s="78">
        <v>0</v>
      </c>
      <c r="T14" s="78">
        <v>1</v>
      </c>
      <c r="U14" s="78">
        <v>1</v>
      </c>
      <c r="V14" s="78">
        <v>1</v>
      </c>
      <c r="W14" s="78">
        <v>1</v>
      </c>
    </row>
    <row r="15" spans="1:23" ht="18" customHeight="1">
      <c r="A15" s="77">
        <v>8</v>
      </c>
      <c r="B15" s="77" t="s">
        <v>443</v>
      </c>
      <c r="C15" s="77"/>
      <c r="D15" s="76">
        <f t="shared" si="1"/>
        <v>11</v>
      </c>
      <c r="E15" s="78">
        <v>1</v>
      </c>
      <c r="F15" s="78">
        <v>0</v>
      </c>
      <c r="G15" s="78">
        <v>1</v>
      </c>
      <c r="H15" s="78">
        <v>0</v>
      </c>
      <c r="I15" s="78">
        <v>1</v>
      </c>
      <c r="J15" s="78">
        <v>1</v>
      </c>
      <c r="K15" s="78">
        <v>1</v>
      </c>
      <c r="L15" s="78">
        <v>0</v>
      </c>
      <c r="M15" s="78">
        <v>0</v>
      </c>
      <c r="N15" s="78">
        <v>0</v>
      </c>
      <c r="O15" s="78">
        <v>0</v>
      </c>
      <c r="P15" s="78">
        <v>1</v>
      </c>
      <c r="Q15" s="78">
        <v>1</v>
      </c>
      <c r="R15" s="78">
        <v>0</v>
      </c>
      <c r="S15" s="78">
        <v>0</v>
      </c>
      <c r="T15" s="78">
        <v>1</v>
      </c>
      <c r="U15" s="78">
        <v>1</v>
      </c>
      <c r="V15" s="78">
        <v>1</v>
      </c>
      <c r="W15" s="78">
        <v>1</v>
      </c>
    </row>
    <row r="16" spans="1:23" s="85" customFormat="1" ht="18" customHeight="1">
      <c r="A16" s="77">
        <v>9</v>
      </c>
      <c r="B16" s="77" t="s">
        <v>444</v>
      </c>
      <c r="C16" s="77"/>
      <c r="D16" s="76">
        <f t="shared" si="1"/>
        <v>16</v>
      </c>
      <c r="E16" s="78">
        <v>1</v>
      </c>
      <c r="F16" s="78">
        <v>1</v>
      </c>
      <c r="G16" s="78">
        <v>1</v>
      </c>
      <c r="H16" s="78">
        <v>1</v>
      </c>
      <c r="I16" s="78">
        <v>1</v>
      </c>
      <c r="J16" s="78">
        <v>1</v>
      </c>
      <c r="K16" s="78">
        <v>1</v>
      </c>
      <c r="L16" s="78">
        <v>1</v>
      </c>
      <c r="M16" s="78">
        <v>1</v>
      </c>
      <c r="N16" s="78">
        <v>0</v>
      </c>
      <c r="O16" s="78">
        <v>0</v>
      </c>
      <c r="P16" s="78">
        <v>1</v>
      </c>
      <c r="Q16" s="78">
        <v>1</v>
      </c>
      <c r="R16" s="78">
        <v>1</v>
      </c>
      <c r="S16" s="78">
        <v>0</v>
      </c>
      <c r="T16" s="78">
        <v>1</v>
      </c>
      <c r="U16" s="78">
        <v>1</v>
      </c>
      <c r="V16" s="78">
        <v>1</v>
      </c>
      <c r="W16" s="78">
        <v>1</v>
      </c>
    </row>
    <row r="17" spans="1:23" ht="18" customHeight="1">
      <c r="A17" s="77">
        <v>10</v>
      </c>
      <c r="B17" s="77" t="s">
        <v>445</v>
      </c>
      <c r="C17" s="77"/>
      <c r="D17" s="76">
        <f t="shared" si="1"/>
        <v>16</v>
      </c>
      <c r="E17" s="78">
        <v>1</v>
      </c>
      <c r="F17" s="78">
        <v>1</v>
      </c>
      <c r="G17" s="78">
        <v>1</v>
      </c>
      <c r="H17" s="78">
        <v>1</v>
      </c>
      <c r="I17" s="78">
        <v>1</v>
      </c>
      <c r="J17" s="78">
        <v>1</v>
      </c>
      <c r="K17" s="78">
        <v>1</v>
      </c>
      <c r="L17" s="78">
        <v>1</v>
      </c>
      <c r="M17" s="78">
        <v>1</v>
      </c>
      <c r="N17" s="78">
        <v>0</v>
      </c>
      <c r="O17" s="78">
        <v>0</v>
      </c>
      <c r="P17" s="78">
        <v>1</v>
      </c>
      <c r="Q17" s="78">
        <v>1</v>
      </c>
      <c r="R17" s="78">
        <v>1</v>
      </c>
      <c r="S17" s="78">
        <v>1</v>
      </c>
      <c r="T17" s="78">
        <v>1</v>
      </c>
      <c r="U17" s="78">
        <v>1</v>
      </c>
      <c r="V17" s="78">
        <v>1</v>
      </c>
      <c r="W17" s="78">
        <v>0</v>
      </c>
    </row>
    <row r="18" spans="1:23" ht="18" customHeight="1">
      <c r="A18" s="77">
        <v>11</v>
      </c>
      <c r="B18" s="77" t="s">
        <v>446</v>
      </c>
      <c r="C18" s="77"/>
      <c r="D18" s="76">
        <f t="shared" si="1"/>
        <v>15</v>
      </c>
      <c r="E18" s="78">
        <v>1</v>
      </c>
      <c r="F18" s="215">
        <v>1</v>
      </c>
      <c r="G18" s="78">
        <v>1</v>
      </c>
      <c r="H18" s="78">
        <v>0</v>
      </c>
      <c r="I18" s="78">
        <v>1</v>
      </c>
      <c r="J18" s="78">
        <v>1</v>
      </c>
      <c r="K18" s="78">
        <v>1</v>
      </c>
      <c r="L18" s="78">
        <v>1</v>
      </c>
      <c r="M18" s="78">
        <v>1</v>
      </c>
      <c r="N18" s="78">
        <v>0</v>
      </c>
      <c r="O18" s="78">
        <v>0</v>
      </c>
      <c r="P18" s="78">
        <v>1</v>
      </c>
      <c r="Q18" s="78">
        <v>1</v>
      </c>
      <c r="R18" s="78">
        <v>1</v>
      </c>
      <c r="S18" s="78">
        <v>0</v>
      </c>
      <c r="T18" s="78">
        <v>1</v>
      </c>
      <c r="U18" s="78">
        <v>1</v>
      </c>
      <c r="V18" s="78">
        <v>1</v>
      </c>
      <c r="W18" s="78">
        <v>1</v>
      </c>
    </row>
    <row r="19" spans="1:23" ht="18" customHeight="1">
      <c r="A19" s="77">
        <v>12</v>
      </c>
      <c r="B19" s="77" t="s">
        <v>447</v>
      </c>
      <c r="C19" s="77"/>
      <c r="D19" s="76">
        <f t="shared" si="1"/>
        <v>15</v>
      </c>
      <c r="E19" s="78">
        <v>1</v>
      </c>
      <c r="F19" s="78">
        <v>1</v>
      </c>
      <c r="G19" s="78">
        <v>1</v>
      </c>
      <c r="H19" s="78">
        <v>1</v>
      </c>
      <c r="I19" s="78">
        <v>1</v>
      </c>
      <c r="J19" s="78">
        <v>0</v>
      </c>
      <c r="K19" s="78">
        <v>1</v>
      </c>
      <c r="L19" s="78">
        <v>1</v>
      </c>
      <c r="M19" s="78">
        <v>1</v>
      </c>
      <c r="N19" s="78">
        <v>0</v>
      </c>
      <c r="O19" s="78">
        <v>0</v>
      </c>
      <c r="P19" s="78">
        <v>1</v>
      </c>
      <c r="Q19" s="78">
        <v>1</v>
      </c>
      <c r="R19" s="78">
        <v>1</v>
      </c>
      <c r="S19" s="78">
        <v>0</v>
      </c>
      <c r="T19" s="78">
        <v>1</v>
      </c>
      <c r="U19" s="78">
        <v>1</v>
      </c>
      <c r="V19" s="78">
        <v>1</v>
      </c>
      <c r="W19" s="78">
        <v>1</v>
      </c>
    </row>
    <row r="20" spans="1:23" ht="18" customHeight="1">
      <c r="A20" s="77">
        <v>13</v>
      </c>
      <c r="B20" s="77" t="s">
        <v>448</v>
      </c>
      <c r="C20" s="77"/>
      <c r="D20" s="76">
        <f t="shared" si="1"/>
        <v>12</v>
      </c>
      <c r="E20" s="78">
        <v>1</v>
      </c>
      <c r="F20" s="78">
        <v>0</v>
      </c>
      <c r="G20" s="78">
        <v>1</v>
      </c>
      <c r="H20" s="78">
        <v>0</v>
      </c>
      <c r="I20" s="78">
        <v>1</v>
      </c>
      <c r="J20" s="78">
        <v>1</v>
      </c>
      <c r="K20" s="78">
        <v>1</v>
      </c>
      <c r="L20" s="78">
        <v>1</v>
      </c>
      <c r="M20" s="78">
        <v>0</v>
      </c>
      <c r="N20" s="78">
        <v>0</v>
      </c>
      <c r="O20" s="78">
        <v>0</v>
      </c>
      <c r="P20" s="78">
        <v>1</v>
      </c>
      <c r="Q20" s="78">
        <v>1</v>
      </c>
      <c r="R20" s="78">
        <v>1</v>
      </c>
      <c r="S20" s="78">
        <v>0</v>
      </c>
      <c r="T20" s="78">
        <v>1</v>
      </c>
      <c r="U20" s="78">
        <v>0</v>
      </c>
      <c r="V20" s="78">
        <v>1</v>
      </c>
      <c r="W20" s="78">
        <v>1</v>
      </c>
    </row>
    <row r="21" spans="1:23" ht="18" customHeight="1">
      <c r="A21" s="77">
        <v>14</v>
      </c>
      <c r="B21" s="281" t="s">
        <v>449</v>
      </c>
      <c r="C21" s="282"/>
      <c r="D21" s="76">
        <f t="shared" si="1"/>
        <v>10</v>
      </c>
      <c r="E21" s="78">
        <v>1</v>
      </c>
      <c r="F21" s="78">
        <v>0</v>
      </c>
      <c r="G21" s="78">
        <v>1</v>
      </c>
      <c r="H21" s="78">
        <v>0</v>
      </c>
      <c r="I21" s="78">
        <v>1</v>
      </c>
      <c r="J21" s="78">
        <v>0</v>
      </c>
      <c r="K21" s="78">
        <v>1</v>
      </c>
      <c r="L21" s="78">
        <v>1</v>
      </c>
      <c r="M21" s="78">
        <v>1</v>
      </c>
      <c r="N21" s="78">
        <v>0</v>
      </c>
      <c r="O21" s="78">
        <v>0</v>
      </c>
      <c r="P21" s="78">
        <v>1</v>
      </c>
      <c r="Q21" s="78">
        <v>0</v>
      </c>
      <c r="R21" s="78">
        <v>1</v>
      </c>
      <c r="S21" s="78">
        <v>0</v>
      </c>
      <c r="T21" s="78">
        <v>0</v>
      </c>
      <c r="U21" s="78">
        <v>0</v>
      </c>
      <c r="V21" s="78">
        <v>1</v>
      </c>
      <c r="W21" s="78">
        <v>1</v>
      </c>
    </row>
    <row r="22" spans="1:23" ht="18" customHeight="1">
      <c r="A22" s="77">
        <v>15</v>
      </c>
      <c r="B22" s="77" t="s">
        <v>450</v>
      </c>
      <c r="C22" s="77"/>
      <c r="D22" s="76">
        <f t="shared" si="1"/>
        <v>16</v>
      </c>
      <c r="E22" s="78">
        <v>1</v>
      </c>
      <c r="F22" s="78">
        <v>1</v>
      </c>
      <c r="G22" s="78">
        <v>1</v>
      </c>
      <c r="H22" s="78">
        <v>1</v>
      </c>
      <c r="I22" s="78">
        <v>1</v>
      </c>
      <c r="J22" s="78">
        <v>1</v>
      </c>
      <c r="K22" s="78">
        <v>1</v>
      </c>
      <c r="L22" s="78">
        <v>1</v>
      </c>
      <c r="M22" s="78">
        <v>1</v>
      </c>
      <c r="N22" s="78">
        <v>0</v>
      </c>
      <c r="O22" s="78">
        <v>0</v>
      </c>
      <c r="P22" s="78">
        <v>1</v>
      </c>
      <c r="Q22" s="78">
        <v>1</v>
      </c>
      <c r="R22" s="78">
        <v>1</v>
      </c>
      <c r="S22" s="78">
        <v>0</v>
      </c>
      <c r="T22" s="78">
        <v>1</v>
      </c>
      <c r="U22" s="78">
        <v>1</v>
      </c>
      <c r="V22" s="78">
        <v>1</v>
      </c>
      <c r="W22" s="78">
        <v>1</v>
      </c>
    </row>
    <row r="23" spans="1:23" ht="18" customHeight="1">
      <c r="A23" s="77">
        <v>16</v>
      </c>
      <c r="B23" s="77" t="s">
        <v>451</v>
      </c>
      <c r="C23" s="77"/>
      <c r="D23" s="76">
        <f t="shared" si="1"/>
        <v>12</v>
      </c>
      <c r="E23" s="78">
        <v>1</v>
      </c>
      <c r="F23" s="78">
        <v>0</v>
      </c>
      <c r="G23" s="78">
        <v>1</v>
      </c>
      <c r="H23" s="78">
        <v>1</v>
      </c>
      <c r="I23" s="78">
        <v>1</v>
      </c>
      <c r="J23" s="78">
        <v>0</v>
      </c>
      <c r="K23" s="78">
        <v>1</v>
      </c>
      <c r="L23" s="78">
        <v>1</v>
      </c>
      <c r="M23" s="78">
        <v>0</v>
      </c>
      <c r="N23" s="78">
        <v>0</v>
      </c>
      <c r="O23" s="78">
        <v>0</v>
      </c>
      <c r="P23" s="78">
        <v>1</v>
      </c>
      <c r="Q23" s="78">
        <v>1</v>
      </c>
      <c r="R23" s="78">
        <v>1</v>
      </c>
      <c r="S23" s="78">
        <v>0</v>
      </c>
      <c r="T23" s="78">
        <v>0</v>
      </c>
      <c r="U23" s="78">
        <v>1</v>
      </c>
      <c r="V23" s="78">
        <v>1</v>
      </c>
      <c r="W23" s="78">
        <v>1</v>
      </c>
    </row>
    <row r="24" spans="1:23" ht="18" customHeight="1">
      <c r="A24" s="77">
        <v>17</v>
      </c>
      <c r="B24" s="77" t="s">
        <v>452</v>
      </c>
      <c r="C24" s="77"/>
      <c r="D24" s="76">
        <f t="shared" si="1"/>
        <v>16</v>
      </c>
      <c r="E24" s="78">
        <v>1</v>
      </c>
      <c r="F24" s="78">
        <v>1</v>
      </c>
      <c r="G24" s="78">
        <v>1</v>
      </c>
      <c r="H24" s="78">
        <v>1</v>
      </c>
      <c r="I24" s="78">
        <v>1</v>
      </c>
      <c r="J24" s="78">
        <v>1</v>
      </c>
      <c r="K24" s="78">
        <v>1</v>
      </c>
      <c r="L24" s="78">
        <v>1</v>
      </c>
      <c r="M24" s="78">
        <v>1</v>
      </c>
      <c r="N24" s="78">
        <v>0</v>
      </c>
      <c r="O24" s="78">
        <v>0</v>
      </c>
      <c r="P24" s="78">
        <v>1</v>
      </c>
      <c r="Q24" s="78">
        <v>1</v>
      </c>
      <c r="R24" s="78">
        <v>1</v>
      </c>
      <c r="S24" s="78">
        <v>0</v>
      </c>
      <c r="T24" s="78">
        <v>1</v>
      </c>
      <c r="U24" s="78">
        <v>1</v>
      </c>
      <c r="V24" s="78">
        <v>1</v>
      </c>
      <c r="W24" s="78">
        <v>1</v>
      </c>
    </row>
    <row r="25" spans="1:23" ht="18" customHeight="1">
      <c r="A25" s="77">
        <v>18</v>
      </c>
      <c r="B25" s="281" t="s">
        <v>453</v>
      </c>
      <c r="C25" s="282"/>
      <c r="D25" s="76">
        <f>SUM(E25:W25)</f>
        <v>7</v>
      </c>
      <c r="E25" s="78">
        <v>1</v>
      </c>
      <c r="F25" s="78">
        <v>0</v>
      </c>
      <c r="G25" s="78">
        <v>1</v>
      </c>
      <c r="H25" s="78">
        <v>0</v>
      </c>
      <c r="I25" s="78">
        <v>0</v>
      </c>
      <c r="J25" s="78">
        <v>0</v>
      </c>
      <c r="K25" s="78">
        <v>1</v>
      </c>
      <c r="L25" s="78">
        <v>0</v>
      </c>
      <c r="M25" s="78">
        <v>0</v>
      </c>
      <c r="N25" s="78">
        <v>0</v>
      </c>
      <c r="O25" s="78">
        <v>0</v>
      </c>
      <c r="P25" s="78">
        <v>1</v>
      </c>
      <c r="Q25" s="78">
        <v>1</v>
      </c>
      <c r="R25" s="78">
        <v>0</v>
      </c>
      <c r="S25" s="78">
        <v>0</v>
      </c>
      <c r="T25" s="78">
        <v>0</v>
      </c>
      <c r="U25" s="78">
        <v>0</v>
      </c>
      <c r="V25" s="78">
        <v>1</v>
      </c>
      <c r="W25" s="78">
        <v>1</v>
      </c>
    </row>
    <row r="26" spans="1:23" ht="15.75">
      <c r="A26" s="84"/>
      <c r="B26" s="283" t="s">
        <v>384</v>
      </c>
      <c r="C26" s="284"/>
      <c r="D26" s="285">
        <f>D7/18</f>
        <v>13.666666666666666</v>
      </c>
      <c r="E26" s="286"/>
      <c r="F26" s="77"/>
      <c r="G26" s="77"/>
      <c r="H26" s="77"/>
      <c r="I26" s="77"/>
      <c r="J26" s="77"/>
      <c r="K26" s="77"/>
      <c r="L26" s="77"/>
      <c r="M26" s="77"/>
      <c r="N26" s="77"/>
      <c r="O26" s="77"/>
      <c r="P26" s="77"/>
      <c r="Q26" s="77"/>
      <c r="R26" s="77"/>
      <c r="S26" s="77"/>
      <c r="T26" s="77"/>
      <c r="U26" s="77"/>
      <c r="V26" s="77"/>
      <c r="W26" s="77"/>
    </row>
  </sheetData>
  <sheetProtection/>
  <mergeCells count="13">
    <mergeCell ref="A1:D1"/>
    <mergeCell ref="A2:W2"/>
    <mergeCell ref="A3:W3"/>
    <mergeCell ref="A4:A6"/>
    <mergeCell ref="B4:C6"/>
    <mergeCell ref="D4:D6"/>
    <mergeCell ref="E4:W5"/>
    <mergeCell ref="B7:C7"/>
    <mergeCell ref="B10:C10"/>
    <mergeCell ref="B21:C21"/>
    <mergeCell ref="B25:C25"/>
    <mergeCell ref="B26:C26"/>
    <mergeCell ref="D26:E26"/>
  </mergeCells>
  <printOptions/>
  <pageMargins left="0.24" right="0.16" top="0.24" bottom="0.2" header="0.2"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W26"/>
  <sheetViews>
    <sheetView zoomScalePageLayoutView="0" workbookViewId="0" topLeftCell="A1">
      <selection activeCell="X7" sqref="X7:AD29"/>
    </sheetView>
  </sheetViews>
  <sheetFormatPr defaultColWidth="9.140625" defaultRowHeight="15"/>
  <cols>
    <col min="1" max="1" width="3.57421875" style="74" customWidth="1"/>
    <col min="2" max="2" width="9.140625" style="74" customWidth="1"/>
    <col min="3" max="3" width="9.7109375" style="74" customWidth="1"/>
    <col min="4" max="4" width="6.8515625" style="79" customWidth="1"/>
    <col min="5" max="5" width="6.28125" style="74" customWidth="1"/>
    <col min="6" max="6" width="5.7109375" style="74" customWidth="1"/>
    <col min="7" max="7" width="5.421875" style="74" customWidth="1"/>
    <col min="8" max="8" width="4.8515625" style="74" customWidth="1"/>
    <col min="9" max="9" width="5.421875" style="74" customWidth="1"/>
    <col min="10" max="10" width="6.57421875" style="74" customWidth="1"/>
    <col min="11" max="11" width="7.421875" style="74" customWidth="1"/>
    <col min="12" max="12" width="6.57421875" style="74" customWidth="1"/>
    <col min="13" max="14" width="5.140625" style="74" customWidth="1"/>
    <col min="15" max="15" width="5.28125" style="74" customWidth="1"/>
    <col min="16" max="16" width="6.00390625" style="74" customWidth="1"/>
    <col min="17" max="17" width="5.57421875" style="74" customWidth="1"/>
    <col min="18" max="18" width="5.7109375" style="74" customWidth="1"/>
    <col min="19" max="19" width="4.57421875" style="74" customWidth="1"/>
    <col min="20" max="20" width="5.00390625" style="74" customWidth="1"/>
    <col min="21" max="21" width="7.421875" style="85" customWidth="1"/>
    <col min="22" max="22" width="8.421875" style="74" customWidth="1"/>
    <col min="23" max="23" width="5.57421875" style="74" customWidth="1"/>
    <col min="24" max="24" width="9.140625" style="74" customWidth="1"/>
    <col min="25" max="25" width="10.421875" style="74" bestFit="1" customWidth="1"/>
    <col min="26" max="16384" width="9.140625" style="74" customWidth="1"/>
  </cols>
  <sheetData>
    <row r="1" spans="1:4" ht="15.75">
      <c r="A1" s="287" t="s">
        <v>656</v>
      </c>
      <c r="B1" s="287"/>
      <c r="C1" s="287"/>
      <c r="D1" s="287"/>
    </row>
    <row r="2" spans="1:23" ht="21.75" customHeight="1">
      <c r="A2" s="288" t="s">
        <v>661</v>
      </c>
      <c r="B2" s="288"/>
      <c r="C2" s="288"/>
      <c r="D2" s="288"/>
      <c r="E2" s="288"/>
      <c r="F2" s="288"/>
      <c r="G2" s="288"/>
      <c r="H2" s="288"/>
      <c r="I2" s="288"/>
      <c r="J2" s="288"/>
      <c r="K2" s="288"/>
      <c r="L2" s="288"/>
      <c r="M2" s="288"/>
      <c r="N2" s="288"/>
      <c r="O2" s="288"/>
      <c r="P2" s="288"/>
      <c r="Q2" s="288"/>
      <c r="R2" s="288"/>
      <c r="S2" s="288"/>
      <c r="T2" s="288"/>
      <c r="U2" s="288"/>
      <c r="V2" s="288"/>
      <c r="W2" s="288"/>
    </row>
    <row r="3" spans="1:23" ht="18.75" customHeight="1">
      <c r="A3" s="289"/>
      <c r="B3" s="289"/>
      <c r="C3" s="289"/>
      <c r="D3" s="289"/>
      <c r="E3" s="289"/>
      <c r="F3" s="289"/>
      <c r="G3" s="289"/>
      <c r="H3" s="289"/>
      <c r="I3" s="289"/>
      <c r="J3" s="289"/>
      <c r="K3" s="289"/>
      <c r="L3" s="289"/>
      <c r="M3" s="289"/>
      <c r="N3" s="289"/>
      <c r="O3" s="289"/>
      <c r="P3" s="289"/>
      <c r="Q3" s="289"/>
      <c r="R3" s="289"/>
      <c r="S3" s="289"/>
      <c r="T3" s="289"/>
      <c r="U3" s="289"/>
      <c r="V3" s="289"/>
      <c r="W3" s="289"/>
    </row>
    <row r="4" spans="1:23" ht="14.25" customHeight="1">
      <c r="A4" s="290"/>
      <c r="B4" s="290" t="s">
        <v>426</v>
      </c>
      <c r="C4" s="290"/>
      <c r="D4" s="290" t="s">
        <v>462</v>
      </c>
      <c r="E4" s="291" t="s">
        <v>427</v>
      </c>
      <c r="F4" s="292"/>
      <c r="G4" s="292"/>
      <c r="H4" s="292"/>
      <c r="I4" s="292"/>
      <c r="J4" s="292"/>
      <c r="K4" s="292"/>
      <c r="L4" s="292"/>
      <c r="M4" s="292"/>
      <c r="N4" s="292"/>
      <c r="O4" s="292"/>
      <c r="P4" s="292"/>
      <c r="Q4" s="292"/>
      <c r="R4" s="292"/>
      <c r="S4" s="292"/>
      <c r="T4" s="292"/>
      <c r="U4" s="292"/>
      <c r="V4" s="292"/>
      <c r="W4" s="293"/>
    </row>
    <row r="5" spans="1:23" ht="2.25" customHeight="1">
      <c r="A5" s="290"/>
      <c r="B5" s="290"/>
      <c r="C5" s="290"/>
      <c r="D5" s="290"/>
      <c r="E5" s="294"/>
      <c r="F5" s="295"/>
      <c r="G5" s="295"/>
      <c r="H5" s="295"/>
      <c r="I5" s="295"/>
      <c r="J5" s="295"/>
      <c r="K5" s="295"/>
      <c r="L5" s="295"/>
      <c r="M5" s="295"/>
      <c r="N5" s="295"/>
      <c r="O5" s="295"/>
      <c r="P5" s="295"/>
      <c r="Q5" s="295"/>
      <c r="R5" s="295"/>
      <c r="S5" s="295"/>
      <c r="T5" s="295"/>
      <c r="U5" s="295"/>
      <c r="V5" s="295"/>
      <c r="W5" s="296"/>
    </row>
    <row r="6" spans="1:23" ht="78.75" customHeight="1">
      <c r="A6" s="290"/>
      <c r="B6" s="290"/>
      <c r="C6" s="290"/>
      <c r="D6" s="290"/>
      <c r="E6" s="83" t="s">
        <v>428</v>
      </c>
      <c r="F6" s="83" t="s">
        <v>373</v>
      </c>
      <c r="G6" s="83" t="s">
        <v>374</v>
      </c>
      <c r="H6" s="83" t="s">
        <v>429</v>
      </c>
      <c r="I6" s="83" t="s">
        <v>357</v>
      </c>
      <c r="J6" s="83" t="s">
        <v>430</v>
      </c>
      <c r="K6" s="83" t="s">
        <v>431</v>
      </c>
      <c r="L6" s="83" t="s">
        <v>375</v>
      </c>
      <c r="M6" s="83" t="s">
        <v>376</v>
      </c>
      <c r="N6" s="83" t="s">
        <v>377</v>
      </c>
      <c r="O6" s="83" t="s">
        <v>378</v>
      </c>
      <c r="P6" s="83" t="s">
        <v>432</v>
      </c>
      <c r="Q6" s="83" t="s">
        <v>379</v>
      </c>
      <c r="R6" s="83" t="s">
        <v>433</v>
      </c>
      <c r="S6" s="83" t="s">
        <v>380</v>
      </c>
      <c r="T6" s="83" t="s">
        <v>381</v>
      </c>
      <c r="U6" s="83" t="s">
        <v>382</v>
      </c>
      <c r="V6" s="83" t="s">
        <v>434</v>
      </c>
      <c r="W6" s="83" t="s">
        <v>383</v>
      </c>
    </row>
    <row r="7" spans="1:23" ht="18" customHeight="1">
      <c r="A7" s="75"/>
      <c r="B7" s="280" t="s">
        <v>435</v>
      </c>
      <c r="C7" s="280"/>
      <c r="D7" s="76">
        <f>+SUM(E7:W7)</f>
        <v>248</v>
      </c>
      <c r="E7" s="76">
        <f>SUM(E8:E25)</f>
        <v>18</v>
      </c>
      <c r="F7" s="76">
        <f aca="true" t="shared" si="0" ref="F7:S7">SUM(F8:F25)</f>
        <v>12</v>
      </c>
      <c r="G7" s="76">
        <f t="shared" si="0"/>
        <v>18</v>
      </c>
      <c r="H7" s="76">
        <f t="shared" si="0"/>
        <v>10</v>
      </c>
      <c r="I7" s="76">
        <f t="shared" si="0"/>
        <v>16</v>
      </c>
      <c r="J7" s="76">
        <f t="shared" si="0"/>
        <v>12</v>
      </c>
      <c r="K7" s="76">
        <f t="shared" si="0"/>
        <v>18</v>
      </c>
      <c r="L7" s="76">
        <f t="shared" si="0"/>
        <v>16</v>
      </c>
      <c r="M7" s="76">
        <f t="shared" si="0"/>
        <v>13</v>
      </c>
      <c r="N7" s="76">
        <v>0</v>
      </c>
      <c r="O7" s="76">
        <v>0</v>
      </c>
      <c r="P7" s="76">
        <f t="shared" si="0"/>
        <v>18</v>
      </c>
      <c r="Q7" s="76">
        <f t="shared" si="0"/>
        <v>17</v>
      </c>
      <c r="R7" s="76">
        <f t="shared" si="0"/>
        <v>16</v>
      </c>
      <c r="S7" s="76">
        <f t="shared" si="0"/>
        <v>2</v>
      </c>
      <c r="T7" s="76">
        <f>SUM(T8:T25)</f>
        <v>13</v>
      </c>
      <c r="U7" s="76">
        <f>SUM(U8:U25)</f>
        <v>15</v>
      </c>
      <c r="V7" s="76">
        <f>SUM(V8:V25)</f>
        <v>17</v>
      </c>
      <c r="W7" s="76">
        <f>SUM(W8:W25)</f>
        <v>17</v>
      </c>
    </row>
    <row r="8" spans="1:23" ht="18" customHeight="1">
      <c r="A8" s="77">
        <v>1</v>
      </c>
      <c r="B8" s="77" t="s">
        <v>436</v>
      </c>
      <c r="C8" s="77"/>
      <c r="D8" s="76">
        <f>SUM(E8:W8)</f>
        <v>15</v>
      </c>
      <c r="E8" s="78">
        <v>1</v>
      </c>
      <c r="F8" s="78">
        <v>1</v>
      </c>
      <c r="G8" s="78">
        <v>1</v>
      </c>
      <c r="H8" s="78">
        <v>0</v>
      </c>
      <c r="I8" s="78">
        <v>1</v>
      </c>
      <c r="J8" s="78">
        <v>1</v>
      </c>
      <c r="K8" s="78">
        <v>1</v>
      </c>
      <c r="L8" s="78">
        <v>1</v>
      </c>
      <c r="M8" s="78">
        <v>1</v>
      </c>
      <c r="N8" s="78">
        <v>0</v>
      </c>
      <c r="O8" s="78">
        <v>0</v>
      </c>
      <c r="P8" s="78">
        <v>1</v>
      </c>
      <c r="Q8" s="78">
        <v>1</v>
      </c>
      <c r="R8" s="78">
        <v>1</v>
      </c>
      <c r="S8" s="78">
        <v>0</v>
      </c>
      <c r="T8" s="78">
        <v>1</v>
      </c>
      <c r="U8" s="78">
        <v>1</v>
      </c>
      <c r="V8" s="78">
        <v>1</v>
      </c>
      <c r="W8" s="78">
        <v>1</v>
      </c>
    </row>
    <row r="9" spans="1:23" ht="18" customHeight="1">
      <c r="A9" s="77">
        <v>2</v>
      </c>
      <c r="B9" s="77" t="s">
        <v>437</v>
      </c>
      <c r="C9" s="77"/>
      <c r="D9" s="76">
        <f aca="true" t="shared" si="1" ref="D9:D24">SUM(E9:W9)</f>
        <v>13</v>
      </c>
      <c r="E9" s="78">
        <v>1</v>
      </c>
      <c r="F9" s="78">
        <v>1</v>
      </c>
      <c r="G9" s="78">
        <v>1</v>
      </c>
      <c r="H9" s="78">
        <v>1</v>
      </c>
      <c r="I9" s="78">
        <v>1</v>
      </c>
      <c r="J9" s="78">
        <v>0</v>
      </c>
      <c r="K9" s="78">
        <v>1</v>
      </c>
      <c r="L9" s="78">
        <v>1</v>
      </c>
      <c r="M9" s="78">
        <v>1</v>
      </c>
      <c r="N9" s="78">
        <v>0</v>
      </c>
      <c r="O9" s="78">
        <v>0</v>
      </c>
      <c r="P9" s="78">
        <v>1</v>
      </c>
      <c r="Q9" s="78">
        <v>1</v>
      </c>
      <c r="R9" s="78">
        <v>1</v>
      </c>
      <c r="S9" s="78">
        <v>0</v>
      </c>
      <c r="T9" s="78">
        <v>0</v>
      </c>
      <c r="U9" s="78">
        <v>1</v>
      </c>
      <c r="V9" s="78">
        <v>0</v>
      </c>
      <c r="W9" s="78">
        <v>1</v>
      </c>
    </row>
    <row r="10" spans="1:23" ht="18" customHeight="1">
      <c r="A10" s="77">
        <v>3</v>
      </c>
      <c r="B10" s="281" t="s">
        <v>438</v>
      </c>
      <c r="C10" s="282"/>
      <c r="D10" s="76">
        <f t="shared" si="1"/>
        <v>17</v>
      </c>
      <c r="E10" s="78">
        <v>1</v>
      </c>
      <c r="F10" s="78">
        <v>1</v>
      </c>
      <c r="G10" s="78">
        <v>1</v>
      </c>
      <c r="H10" s="78">
        <v>1</v>
      </c>
      <c r="I10" s="78">
        <v>1</v>
      </c>
      <c r="J10" s="78">
        <v>1</v>
      </c>
      <c r="K10" s="78">
        <v>1</v>
      </c>
      <c r="L10" s="78">
        <v>1</v>
      </c>
      <c r="M10" s="78">
        <v>1</v>
      </c>
      <c r="N10" s="78">
        <v>0</v>
      </c>
      <c r="O10" s="78">
        <v>0</v>
      </c>
      <c r="P10" s="78">
        <v>1</v>
      </c>
      <c r="Q10" s="78">
        <v>1</v>
      </c>
      <c r="R10" s="78">
        <v>1</v>
      </c>
      <c r="S10" s="78">
        <v>1</v>
      </c>
      <c r="T10" s="78">
        <v>1</v>
      </c>
      <c r="U10" s="78">
        <v>1</v>
      </c>
      <c r="V10" s="78">
        <v>1</v>
      </c>
      <c r="W10" s="78">
        <v>1</v>
      </c>
    </row>
    <row r="11" spans="1:23" ht="18" customHeight="1">
      <c r="A11" s="77">
        <v>4</v>
      </c>
      <c r="B11" s="77" t="s">
        <v>439</v>
      </c>
      <c r="C11" s="77"/>
      <c r="D11" s="76">
        <f t="shared" si="1"/>
        <v>10</v>
      </c>
      <c r="E11" s="78">
        <v>1</v>
      </c>
      <c r="F11" s="78">
        <v>0</v>
      </c>
      <c r="G11" s="78">
        <v>1</v>
      </c>
      <c r="H11" s="78">
        <v>0</v>
      </c>
      <c r="I11" s="78">
        <v>0</v>
      </c>
      <c r="J11" s="78">
        <v>0</v>
      </c>
      <c r="K11" s="78">
        <v>1</v>
      </c>
      <c r="L11" s="78">
        <v>1</v>
      </c>
      <c r="M11" s="78">
        <v>0</v>
      </c>
      <c r="N11" s="78">
        <v>0</v>
      </c>
      <c r="O11" s="78">
        <v>0</v>
      </c>
      <c r="P11" s="78">
        <v>1</v>
      </c>
      <c r="Q11" s="78">
        <v>1</v>
      </c>
      <c r="R11" s="78">
        <v>1</v>
      </c>
      <c r="S11" s="78">
        <v>0</v>
      </c>
      <c r="T11" s="78">
        <v>0</v>
      </c>
      <c r="U11" s="78">
        <v>1</v>
      </c>
      <c r="V11" s="78">
        <v>1</v>
      </c>
      <c r="W11" s="78">
        <v>1</v>
      </c>
    </row>
    <row r="12" spans="1:23" s="110" customFormat="1" ht="18" customHeight="1">
      <c r="A12" s="111">
        <v>5</v>
      </c>
      <c r="B12" s="111" t="s">
        <v>440</v>
      </c>
      <c r="C12" s="111"/>
      <c r="D12" s="112">
        <f>SUM(E12:W12)</f>
        <v>16</v>
      </c>
      <c r="E12" s="113">
        <v>1</v>
      </c>
      <c r="F12" s="113">
        <v>1</v>
      </c>
      <c r="G12" s="113">
        <v>1</v>
      </c>
      <c r="H12" s="113">
        <v>1</v>
      </c>
      <c r="I12" s="113">
        <v>1</v>
      </c>
      <c r="J12" s="113">
        <v>1</v>
      </c>
      <c r="K12" s="113">
        <v>1</v>
      </c>
      <c r="L12" s="113">
        <v>1</v>
      </c>
      <c r="M12" s="113">
        <v>1</v>
      </c>
      <c r="N12" s="78">
        <v>0</v>
      </c>
      <c r="O12" s="78">
        <v>0</v>
      </c>
      <c r="P12" s="113">
        <v>1</v>
      </c>
      <c r="Q12" s="78">
        <v>1</v>
      </c>
      <c r="R12" s="113">
        <v>1</v>
      </c>
      <c r="S12" s="113">
        <v>0</v>
      </c>
      <c r="T12" s="113">
        <v>1</v>
      </c>
      <c r="U12" s="78">
        <v>1</v>
      </c>
      <c r="V12" s="78">
        <v>1</v>
      </c>
      <c r="W12" s="113">
        <v>1</v>
      </c>
    </row>
    <row r="13" spans="1:23" s="85" customFormat="1" ht="18" customHeight="1">
      <c r="A13" s="77">
        <v>6</v>
      </c>
      <c r="B13" s="77" t="s">
        <v>441</v>
      </c>
      <c r="C13" s="77"/>
      <c r="D13" s="76">
        <f t="shared" si="1"/>
        <v>16</v>
      </c>
      <c r="E13" s="78">
        <v>1</v>
      </c>
      <c r="F13" s="78">
        <v>1</v>
      </c>
      <c r="G13" s="78">
        <v>1</v>
      </c>
      <c r="H13" s="78">
        <v>1</v>
      </c>
      <c r="I13" s="78">
        <v>1</v>
      </c>
      <c r="J13" s="78">
        <v>1</v>
      </c>
      <c r="K13" s="78">
        <v>1</v>
      </c>
      <c r="L13" s="78">
        <v>1</v>
      </c>
      <c r="M13" s="78">
        <v>1</v>
      </c>
      <c r="N13" s="78">
        <v>0</v>
      </c>
      <c r="O13" s="78">
        <v>0</v>
      </c>
      <c r="P13" s="78">
        <v>1</v>
      </c>
      <c r="Q13" s="78">
        <v>1</v>
      </c>
      <c r="R13" s="78">
        <v>1</v>
      </c>
      <c r="S13" s="78">
        <v>0</v>
      </c>
      <c r="T13" s="78">
        <v>1</v>
      </c>
      <c r="U13" s="78">
        <v>1</v>
      </c>
      <c r="V13" s="78">
        <v>1</v>
      </c>
      <c r="W13" s="78">
        <v>1</v>
      </c>
    </row>
    <row r="14" spans="1:23" ht="18" customHeight="1">
      <c r="A14" s="77">
        <v>7</v>
      </c>
      <c r="B14" s="77" t="s">
        <v>442</v>
      </c>
      <c r="C14" s="77"/>
      <c r="D14" s="76">
        <f t="shared" si="1"/>
        <v>15</v>
      </c>
      <c r="E14" s="78">
        <v>1</v>
      </c>
      <c r="F14" s="78">
        <v>1</v>
      </c>
      <c r="G14" s="78">
        <v>1</v>
      </c>
      <c r="H14" s="78">
        <v>0</v>
      </c>
      <c r="I14" s="78">
        <v>1</v>
      </c>
      <c r="J14" s="78">
        <v>1</v>
      </c>
      <c r="K14" s="78">
        <v>1</v>
      </c>
      <c r="L14" s="78">
        <v>1</v>
      </c>
      <c r="M14" s="78">
        <v>1</v>
      </c>
      <c r="N14" s="78">
        <v>0</v>
      </c>
      <c r="O14" s="78">
        <v>0</v>
      </c>
      <c r="P14" s="78">
        <v>1</v>
      </c>
      <c r="Q14" s="78">
        <v>1</v>
      </c>
      <c r="R14" s="78">
        <v>1</v>
      </c>
      <c r="S14" s="78">
        <v>0</v>
      </c>
      <c r="T14" s="78">
        <v>1</v>
      </c>
      <c r="U14" s="78">
        <v>1</v>
      </c>
      <c r="V14" s="78">
        <v>1</v>
      </c>
      <c r="W14" s="78">
        <v>1</v>
      </c>
    </row>
    <row r="15" spans="1:23" ht="18" customHeight="1">
      <c r="A15" s="77">
        <v>8</v>
      </c>
      <c r="B15" s="77" t="s">
        <v>443</v>
      </c>
      <c r="C15" s="77"/>
      <c r="D15" s="76">
        <f t="shared" si="1"/>
        <v>11</v>
      </c>
      <c r="E15" s="78">
        <v>1</v>
      </c>
      <c r="F15" s="78">
        <v>0</v>
      </c>
      <c r="G15" s="78">
        <v>1</v>
      </c>
      <c r="H15" s="78">
        <v>0</v>
      </c>
      <c r="I15" s="78">
        <v>1</v>
      </c>
      <c r="J15" s="78">
        <v>1</v>
      </c>
      <c r="K15" s="78">
        <v>1</v>
      </c>
      <c r="L15" s="78">
        <v>0</v>
      </c>
      <c r="M15" s="78">
        <v>0</v>
      </c>
      <c r="N15" s="78">
        <v>0</v>
      </c>
      <c r="O15" s="78">
        <v>0</v>
      </c>
      <c r="P15" s="78">
        <v>1</v>
      </c>
      <c r="Q15" s="78">
        <v>1</v>
      </c>
      <c r="R15" s="78">
        <v>0</v>
      </c>
      <c r="S15" s="78">
        <v>0</v>
      </c>
      <c r="T15" s="78">
        <v>1</v>
      </c>
      <c r="U15" s="78">
        <v>1</v>
      </c>
      <c r="V15" s="78">
        <v>1</v>
      </c>
      <c r="W15" s="78">
        <v>1</v>
      </c>
    </row>
    <row r="16" spans="1:23" s="85" customFormat="1" ht="18" customHeight="1">
      <c r="A16" s="77">
        <v>9</v>
      </c>
      <c r="B16" s="77" t="s">
        <v>444</v>
      </c>
      <c r="C16" s="77"/>
      <c r="D16" s="76">
        <f t="shared" si="1"/>
        <v>16</v>
      </c>
      <c r="E16" s="78">
        <v>1</v>
      </c>
      <c r="F16" s="78">
        <v>1</v>
      </c>
      <c r="G16" s="78">
        <v>1</v>
      </c>
      <c r="H16" s="78">
        <v>1</v>
      </c>
      <c r="I16" s="78">
        <v>1</v>
      </c>
      <c r="J16" s="78">
        <v>1</v>
      </c>
      <c r="K16" s="78">
        <v>1</v>
      </c>
      <c r="L16" s="78">
        <v>1</v>
      </c>
      <c r="M16" s="78">
        <v>1</v>
      </c>
      <c r="N16" s="78">
        <v>0</v>
      </c>
      <c r="O16" s="78">
        <v>0</v>
      </c>
      <c r="P16" s="78">
        <v>1</v>
      </c>
      <c r="Q16" s="78">
        <v>1</v>
      </c>
      <c r="R16" s="78">
        <v>1</v>
      </c>
      <c r="S16" s="78">
        <v>0</v>
      </c>
      <c r="T16" s="78">
        <v>1</v>
      </c>
      <c r="U16" s="78">
        <v>1</v>
      </c>
      <c r="V16" s="78">
        <v>1</v>
      </c>
      <c r="W16" s="78">
        <v>1</v>
      </c>
    </row>
    <row r="17" spans="1:23" ht="18" customHeight="1">
      <c r="A17" s="77">
        <v>10</v>
      </c>
      <c r="B17" s="77" t="s">
        <v>445</v>
      </c>
      <c r="C17" s="77"/>
      <c r="D17" s="76">
        <f t="shared" si="1"/>
        <v>16</v>
      </c>
      <c r="E17" s="78">
        <v>1</v>
      </c>
      <c r="F17" s="78">
        <v>1</v>
      </c>
      <c r="G17" s="78">
        <v>1</v>
      </c>
      <c r="H17" s="78">
        <v>1</v>
      </c>
      <c r="I17" s="78">
        <v>1</v>
      </c>
      <c r="J17" s="78">
        <v>1</v>
      </c>
      <c r="K17" s="78">
        <v>1</v>
      </c>
      <c r="L17" s="78">
        <v>1</v>
      </c>
      <c r="M17" s="78">
        <v>1</v>
      </c>
      <c r="N17" s="78">
        <v>0</v>
      </c>
      <c r="O17" s="78">
        <v>0</v>
      </c>
      <c r="P17" s="78">
        <v>1</v>
      </c>
      <c r="Q17" s="78">
        <v>1</v>
      </c>
      <c r="R17" s="78">
        <v>1</v>
      </c>
      <c r="S17" s="78">
        <v>1</v>
      </c>
      <c r="T17" s="78">
        <v>1</v>
      </c>
      <c r="U17" s="78">
        <v>1</v>
      </c>
      <c r="V17" s="78">
        <v>1</v>
      </c>
      <c r="W17" s="78">
        <v>0</v>
      </c>
    </row>
    <row r="18" spans="1:23" ht="18" customHeight="1">
      <c r="A18" s="77">
        <v>11</v>
      </c>
      <c r="B18" s="77" t="s">
        <v>446</v>
      </c>
      <c r="C18" s="77"/>
      <c r="D18" s="76">
        <f t="shared" si="1"/>
        <v>15</v>
      </c>
      <c r="E18" s="78">
        <v>1</v>
      </c>
      <c r="F18" s="215">
        <v>1</v>
      </c>
      <c r="G18" s="78">
        <v>1</v>
      </c>
      <c r="H18" s="78">
        <v>0</v>
      </c>
      <c r="I18" s="78">
        <v>1</v>
      </c>
      <c r="J18" s="78">
        <v>1</v>
      </c>
      <c r="K18" s="78">
        <v>1</v>
      </c>
      <c r="L18" s="78">
        <v>1</v>
      </c>
      <c r="M18" s="78">
        <v>1</v>
      </c>
      <c r="N18" s="78">
        <v>0</v>
      </c>
      <c r="O18" s="78">
        <v>0</v>
      </c>
      <c r="P18" s="78">
        <v>1</v>
      </c>
      <c r="Q18" s="78">
        <v>1</v>
      </c>
      <c r="R18" s="78">
        <v>1</v>
      </c>
      <c r="S18" s="78">
        <v>0</v>
      </c>
      <c r="T18" s="78">
        <v>1</v>
      </c>
      <c r="U18" s="78">
        <v>1</v>
      </c>
      <c r="V18" s="78">
        <v>1</v>
      </c>
      <c r="W18" s="78">
        <v>1</v>
      </c>
    </row>
    <row r="19" spans="1:23" ht="18" customHeight="1">
      <c r="A19" s="77">
        <v>12</v>
      </c>
      <c r="B19" s="77" t="s">
        <v>447</v>
      </c>
      <c r="C19" s="77"/>
      <c r="D19" s="76">
        <f t="shared" si="1"/>
        <v>15</v>
      </c>
      <c r="E19" s="78">
        <v>1</v>
      </c>
      <c r="F19" s="78">
        <v>1</v>
      </c>
      <c r="G19" s="78">
        <v>1</v>
      </c>
      <c r="H19" s="78">
        <v>1</v>
      </c>
      <c r="I19" s="78">
        <v>1</v>
      </c>
      <c r="J19" s="78">
        <v>0</v>
      </c>
      <c r="K19" s="78">
        <v>1</v>
      </c>
      <c r="L19" s="78">
        <v>1</v>
      </c>
      <c r="M19" s="78">
        <v>1</v>
      </c>
      <c r="N19" s="78">
        <v>0</v>
      </c>
      <c r="O19" s="78">
        <v>0</v>
      </c>
      <c r="P19" s="78">
        <v>1</v>
      </c>
      <c r="Q19" s="78">
        <v>1</v>
      </c>
      <c r="R19" s="78">
        <v>1</v>
      </c>
      <c r="S19" s="78">
        <v>0</v>
      </c>
      <c r="T19" s="78">
        <v>1</v>
      </c>
      <c r="U19" s="78">
        <v>1</v>
      </c>
      <c r="V19" s="78">
        <v>1</v>
      </c>
      <c r="W19" s="78">
        <v>1</v>
      </c>
    </row>
    <row r="20" spans="1:23" ht="18" customHeight="1">
      <c r="A20" s="77">
        <v>13</v>
      </c>
      <c r="B20" s="77" t="s">
        <v>448</v>
      </c>
      <c r="C20" s="77"/>
      <c r="D20" s="76">
        <f t="shared" si="1"/>
        <v>12</v>
      </c>
      <c r="E20" s="78">
        <v>1</v>
      </c>
      <c r="F20" s="78">
        <v>0</v>
      </c>
      <c r="G20" s="78">
        <v>1</v>
      </c>
      <c r="H20" s="78">
        <v>0</v>
      </c>
      <c r="I20" s="78">
        <v>1</v>
      </c>
      <c r="J20" s="78">
        <v>1</v>
      </c>
      <c r="K20" s="78">
        <v>1</v>
      </c>
      <c r="L20" s="78">
        <v>1</v>
      </c>
      <c r="M20" s="78">
        <v>0</v>
      </c>
      <c r="N20" s="78">
        <v>0</v>
      </c>
      <c r="O20" s="78">
        <v>0</v>
      </c>
      <c r="P20" s="78">
        <v>1</v>
      </c>
      <c r="Q20" s="78">
        <v>1</v>
      </c>
      <c r="R20" s="78">
        <v>1</v>
      </c>
      <c r="S20" s="78">
        <v>0</v>
      </c>
      <c r="T20" s="78">
        <v>1</v>
      </c>
      <c r="U20" s="78">
        <v>0</v>
      </c>
      <c r="V20" s="78">
        <v>1</v>
      </c>
      <c r="W20" s="78">
        <v>1</v>
      </c>
    </row>
    <row r="21" spans="1:23" ht="18" customHeight="1">
      <c r="A21" s="77">
        <v>14</v>
      </c>
      <c r="B21" s="281" t="s">
        <v>449</v>
      </c>
      <c r="C21" s="282"/>
      <c r="D21" s="76">
        <f t="shared" si="1"/>
        <v>10</v>
      </c>
      <c r="E21" s="78">
        <v>1</v>
      </c>
      <c r="F21" s="78">
        <v>0</v>
      </c>
      <c r="G21" s="78">
        <v>1</v>
      </c>
      <c r="H21" s="78">
        <v>0</v>
      </c>
      <c r="I21" s="78">
        <v>1</v>
      </c>
      <c r="J21" s="78">
        <v>0</v>
      </c>
      <c r="K21" s="78">
        <v>1</v>
      </c>
      <c r="L21" s="78">
        <v>1</v>
      </c>
      <c r="M21" s="78">
        <v>1</v>
      </c>
      <c r="N21" s="78">
        <v>0</v>
      </c>
      <c r="O21" s="78">
        <v>0</v>
      </c>
      <c r="P21" s="78">
        <v>1</v>
      </c>
      <c r="Q21" s="78">
        <v>0</v>
      </c>
      <c r="R21" s="78">
        <v>1</v>
      </c>
      <c r="S21" s="78">
        <v>0</v>
      </c>
      <c r="T21" s="78">
        <v>0</v>
      </c>
      <c r="U21" s="78">
        <v>0</v>
      </c>
      <c r="V21" s="78">
        <v>1</v>
      </c>
      <c r="W21" s="78">
        <v>1</v>
      </c>
    </row>
    <row r="22" spans="1:23" ht="18" customHeight="1">
      <c r="A22" s="77">
        <v>15</v>
      </c>
      <c r="B22" s="77" t="s">
        <v>450</v>
      </c>
      <c r="C22" s="77"/>
      <c r="D22" s="76">
        <f t="shared" si="1"/>
        <v>16</v>
      </c>
      <c r="E22" s="78">
        <v>1</v>
      </c>
      <c r="F22" s="78">
        <v>1</v>
      </c>
      <c r="G22" s="78">
        <v>1</v>
      </c>
      <c r="H22" s="78">
        <v>1</v>
      </c>
      <c r="I22" s="78">
        <v>1</v>
      </c>
      <c r="J22" s="78">
        <v>1</v>
      </c>
      <c r="K22" s="78">
        <v>1</v>
      </c>
      <c r="L22" s="78">
        <v>1</v>
      </c>
      <c r="M22" s="78">
        <v>1</v>
      </c>
      <c r="N22" s="78">
        <v>0</v>
      </c>
      <c r="O22" s="78">
        <v>0</v>
      </c>
      <c r="P22" s="78">
        <v>1</v>
      </c>
      <c r="Q22" s="78">
        <v>1</v>
      </c>
      <c r="R22" s="78">
        <v>1</v>
      </c>
      <c r="S22" s="78">
        <v>0</v>
      </c>
      <c r="T22" s="78">
        <v>1</v>
      </c>
      <c r="U22" s="78">
        <v>1</v>
      </c>
      <c r="V22" s="78">
        <v>1</v>
      </c>
      <c r="W22" s="78">
        <v>1</v>
      </c>
    </row>
    <row r="23" spans="1:23" ht="18" customHeight="1">
      <c r="A23" s="77">
        <v>16</v>
      </c>
      <c r="B23" s="77" t="s">
        <v>451</v>
      </c>
      <c r="C23" s="77"/>
      <c r="D23" s="76">
        <f t="shared" si="1"/>
        <v>12</v>
      </c>
      <c r="E23" s="78">
        <v>1</v>
      </c>
      <c r="F23" s="78">
        <v>0</v>
      </c>
      <c r="G23" s="78">
        <v>1</v>
      </c>
      <c r="H23" s="78">
        <v>1</v>
      </c>
      <c r="I23" s="78">
        <v>1</v>
      </c>
      <c r="J23" s="78">
        <v>0</v>
      </c>
      <c r="K23" s="78">
        <v>1</v>
      </c>
      <c r="L23" s="78">
        <v>1</v>
      </c>
      <c r="M23" s="78">
        <v>0</v>
      </c>
      <c r="N23" s="78">
        <v>0</v>
      </c>
      <c r="O23" s="78">
        <v>0</v>
      </c>
      <c r="P23" s="78">
        <v>1</v>
      </c>
      <c r="Q23" s="78">
        <v>1</v>
      </c>
      <c r="R23" s="78">
        <v>1</v>
      </c>
      <c r="S23" s="78">
        <v>0</v>
      </c>
      <c r="T23" s="78">
        <v>0</v>
      </c>
      <c r="U23" s="78">
        <v>1</v>
      </c>
      <c r="V23" s="78">
        <v>1</v>
      </c>
      <c r="W23" s="78">
        <v>1</v>
      </c>
    </row>
    <row r="24" spans="1:23" ht="18" customHeight="1">
      <c r="A24" s="77">
        <v>17</v>
      </c>
      <c r="B24" s="77" t="s">
        <v>452</v>
      </c>
      <c r="C24" s="77"/>
      <c r="D24" s="76">
        <f t="shared" si="1"/>
        <v>16</v>
      </c>
      <c r="E24" s="78">
        <v>1</v>
      </c>
      <c r="F24" s="78">
        <v>1</v>
      </c>
      <c r="G24" s="78">
        <v>1</v>
      </c>
      <c r="H24" s="78">
        <v>1</v>
      </c>
      <c r="I24" s="78">
        <v>1</v>
      </c>
      <c r="J24" s="78">
        <v>1</v>
      </c>
      <c r="K24" s="78">
        <v>1</v>
      </c>
      <c r="L24" s="78">
        <v>1</v>
      </c>
      <c r="M24" s="78">
        <v>1</v>
      </c>
      <c r="N24" s="78">
        <v>0</v>
      </c>
      <c r="O24" s="78">
        <v>0</v>
      </c>
      <c r="P24" s="78">
        <v>1</v>
      </c>
      <c r="Q24" s="78">
        <v>1</v>
      </c>
      <c r="R24" s="78">
        <v>1</v>
      </c>
      <c r="S24" s="78">
        <v>0</v>
      </c>
      <c r="T24" s="78">
        <v>1</v>
      </c>
      <c r="U24" s="78">
        <v>1</v>
      </c>
      <c r="V24" s="78">
        <v>1</v>
      </c>
      <c r="W24" s="78">
        <v>1</v>
      </c>
    </row>
    <row r="25" spans="1:23" ht="18" customHeight="1">
      <c r="A25" s="77">
        <v>18</v>
      </c>
      <c r="B25" s="281" t="s">
        <v>453</v>
      </c>
      <c r="C25" s="282"/>
      <c r="D25" s="76">
        <f>SUM(E25:W25)</f>
        <v>7</v>
      </c>
      <c r="E25" s="78">
        <v>1</v>
      </c>
      <c r="F25" s="78">
        <v>0</v>
      </c>
      <c r="G25" s="78">
        <v>1</v>
      </c>
      <c r="H25" s="78">
        <v>0</v>
      </c>
      <c r="I25" s="78">
        <v>0</v>
      </c>
      <c r="J25" s="78">
        <v>0</v>
      </c>
      <c r="K25" s="78">
        <v>1</v>
      </c>
      <c r="L25" s="78">
        <v>0</v>
      </c>
      <c r="M25" s="78">
        <v>0</v>
      </c>
      <c r="N25" s="78">
        <v>0</v>
      </c>
      <c r="O25" s="78">
        <v>0</v>
      </c>
      <c r="P25" s="78">
        <v>1</v>
      </c>
      <c r="Q25" s="78">
        <v>1</v>
      </c>
      <c r="R25" s="78">
        <v>0</v>
      </c>
      <c r="S25" s="78">
        <v>0</v>
      </c>
      <c r="T25" s="78">
        <v>0</v>
      </c>
      <c r="U25" s="78">
        <v>0</v>
      </c>
      <c r="V25" s="78">
        <v>1</v>
      </c>
      <c r="W25" s="78">
        <v>1</v>
      </c>
    </row>
    <row r="26" spans="1:23" ht="15.75">
      <c r="A26" s="84"/>
      <c r="B26" s="283" t="s">
        <v>384</v>
      </c>
      <c r="C26" s="284"/>
      <c r="D26" s="285">
        <f>D7/18</f>
        <v>13.777777777777779</v>
      </c>
      <c r="E26" s="286"/>
      <c r="F26" s="77"/>
      <c r="G26" s="77"/>
      <c r="H26" s="77"/>
      <c r="I26" s="77"/>
      <c r="J26" s="77"/>
      <c r="K26" s="77"/>
      <c r="L26" s="77"/>
      <c r="M26" s="77"/>
      <c r="N26" s="77"/>
      <c r="O26" s="77"/>
      <c r="P26" s="77"/>
      <c r="Q26" s="77"/>
      <c r="R26" s="77"/>
      <c r="S26" s="77"/>
      <c r="T26" s="77"/>
      <c r="U26" s="77"/>
      <c r="V26" s="77"/>
      <c r="W26" s="77"/>
    </row>
  </sheetData>
  <sheetProtection/>
  <mergeCells count="13">
    <mergeCell ref="A1:D1"/>
    <mergeCell ref="A2:W2"/>
    <mergeCell ref="A3:W3"/>
    <mergeCell ref="A4:A6"/>
    <mergeCell ref="B4:C6"/>
    <mergeCell ref="D4:D6"/>
    <mergeCell ref="E4:W5"/>
    <mergeCell ref="B7:C7"/>
    <mergeCell ref="B10:C10"/>
    <mergeCell ref="B21:C21"/>
    <mergeCell ref="B25:C25"/>
    <mergeCell ref="B26:C26"/>
    <mergeCell ref="D26:E26"/>
  </mergeCells>
  <printOptions/>
  <pageMargins left="0.25" right="0.2" top="0.38"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47"/>
  <sheetViews>
    <sheetView zoomScalePageLayoutView="0" workbookViewId="0" topLeftCell="A1">
      <selection activeCell="J8" sqref="J8"/>
    </sheetView>
  </sheetViews>
  <sheetFormatPr defaultColWidth="10.421875" defaultRowHeight="15"/>
  <cols>
    <col min="1" max="1" width="4.57421875" style="80" customWidth="1"/>
    <col min="2" max="2" width="35.00390625" style="80" customWidth="1"/>
    <col min="3" max="3" width="6.140625" style="80" customWidth="1"/>
    <col min="4" max="4" width="13.421875" style="80" customWidth="1"/>
    <col min="5" max="5" width="13.140625" style="90" customWidth="1"/>
    <col min="6" max="6" width="13.140625" style="80" customWidth="1"/>
    <col min="7" max="7" width="10.00390625" style="80" customWidth="1"/>
    <col min="8" max="8" width="26.421875" style="80" customWidth="1"/>
    <col min="9" max="16384" width="10.421875" style="80" customWidth="1"/>
  </cols>
  <sheetData>
    <row r="1" spans="1:3" ht="20.25" customHeight="1">
      <c r="A1" s="300" t="s">
        <v>385</v>
      </c>
      <c r="B1" s="300"/>
      <c r="C1" s="73"/>
    </row>
    <row r="2" spans="1:6" ht="35.25" customHeight="1">
      <c r="A2" s="301" t="s">
        <v>662</v>
      </c>
      <c r="B2" s="301"/>
      <c r="C2" s="301"/>
      <c r="D2" s="301"/>
      <c r="E2" s="301"/>
      <c r="F2" s="301"/>
    </row>
    <row r="3" spans="1:7" ht="36.75" customHeight="1">
      <c r="A3" s="297"/>
      <c r="B3" s="297"/>
      <c r="C3" s="297"/>
      <c r="D3" s="297"/>
      <c r="E3" s="297"/>
      <c r="F3" s="297"/>
      <c r="G3" s="297"/>
    </row>
    <row r="4" spans="1:8" ht="41.25" customHeight="1">
      <c r="A4" s="302" t="s">
        <v>63</v>
      </c>
      <c r="B4" s="302" t="s">
        <v>340</v>
      </c>
      <c r="C4" s="298" t="s">
        <v>386</v>
      </c>
      <c r="D4" s="302" t="s">
        <v>655</v>
      </c>
      <c r="E4" s="303" t="s">
        <v>666</v>
      </c>
      <c r="F4" s="298" t="s">
        <v>461</v>
      </c>
      <c r="G4" s="298" t="s">
        <v>64</v>
      </c>
      <c r="H4" s="225"/>
    </row>
    <row r="5" spans="1:8" ht="35.25" customHeight="1">
      <c r="A5" s="302"/>
      <c r="B5" s="302"/>
      <c r="C5" s="299"/>
      <c r="D5" s="302"/>
      <c r="E5" s="304"/>
      <c r="F5" s="299"/>
      <c r="G5" s="299"/>
      <c r="H5" s="225"/>
    </row>
    <row r="6" spans="1:8" ht="39.75" customHeight="1">
      <c r="A6" s="86">
        <v>1</v>
      </c>
      <c r="B6" s="224" t="s">
        <v>368</v>
      </c>
      <c r="C6" s="224"/>
      <c r="D6" s="226" t="s">
        <v>463</v>
      </c>
      <c r="E6" s="81">
        <v>13.7</v>
      </c>
      <c r="F6" s="226">
        <v>13.8</v>
      </c>
      <c r="G6" s="227"/>
      <c r="H6" s="225"/>
    </row>
    <row r="7" spans="1:8" ht="39.75" customHeight="1">
      <c r="A7" s="86">
        <v>2</v>
      </c>
      <c r="B7" s="224" t="s">
        <v>369</v>
      </c>
      <c r="C7" s="224"/>
      <c r="D7" s="226" t="s">
        <v>463</v>
      </c>
      <c r="E7" s="81">
        <v>13.7</v>
      </c>
      <c r="F7" s="226">
        <v>13.8</v>
      </c>
      <c r="G7" s="227"/>
      <c r="H7" s="225"/>
    </row>
    <row r="8" spans="1:8" ht="39.75" customHeight="1">
      <c r="A8" s="86">
        <v>3</v>
      </c>
      <c r="B8" s="224" t="s">
        <v>346</v>
      </c>
      <c r="C8" s="224"/>
      <c r="D8" s="86">
        <f>+SUM(D10:D27)</f>
        <v>18</v>
      </c>
      <c r="E8" s="221">
        <f>+SUM(E10:E27)</f>
        <v>18</v>
      </c>
      <c r="F8" s="86">
        <f>+SUM(F10:F27)</f>
        <v>18</v>
      </c>
      <c r="G8" s="227"/>
      <c r="H8" s="225"/>
    </row>
    <row r="9" spans="1:8" ht="39.75" customHeight="1">
      <c r="A9" s="228"/>
      <c r="B9" s="87" t="s">
        <v>387</v>
      </c>
      <c r="C9" s="229"/>
      <c r="D9" s="222"/>
      <c r="E9" s="222"/>
      <c r="F9" s="222"/>
      <c r="G9" s="227"/>
      <c r="H9" s="225"/>
    </row>
    <row r="10" spans="1:8" ht="22.5" customHeight="1">
      <c r="A10" s="228"/>
      <c r="B10" s="87" t="s">
        <v>342</v>
      </c>
      <c r="C10" s="229"/>
      <c r="D10" s="226"/>
      <c r="E10" s="81"/>
      <c r="F10" s="226"/>
      <c r="G10" s="227"/>
      <c r="H10" s="225"/>
    </row>
    <row r="11" spans="1:8" ht="22.5" customHeight="1">
      <c r="A11" s="228"/>
      <c r="B11" s="87" t="s">
        <v>343</v>
      </c>
      <c r="C11" s="229"/>
      <c r="D11" s="226">
        <v>2</v>
      </c>
      <c r="E11" s="81">
        <v>2</v>
      </c>
      <c r="F11" s="81">
        <v>2</v>
      </c>
      <c r="G11" s="227"/>
      <c r="H11" s="225"/>
    </row>
    <row r="12" spans="1:8" ht="22.5" customHeight="1">
      <c r="A12" s="228"/>
      <c r="B12" s="87" t="s">
        <v>388</v>
      </c>
      <c r="C12" s="229"/>
      <c r="D12" s="226">
        <v>5</v>
      </c>
      <c r="E12" s="81">
        <v>5</v>
      </c>
      <c r="F12" s="81">
        <v>5</v>
      </c>
      <c r="G12" s="227"/>
      <c r="H12" s="225"/>
    </row>
    <row r="13" spans="1:8" ht="22.5" customHeight="1">
      <c r="A13" s="228"/>
      <c r="B13" s="87" t="s">
        <v>389</v>
      </c>
      <c r="C13" s="229"/>
      <c r="D13" s="226">
        <v>2</v>
      </c>
      <c r="E13" s="81">
        <v>2</v>
      </c>
      <c r="F13" s="81">
        <v>4</v>
      </c>
      <c r="G13" s="227"/>
      <c r="H13" s="225"/>
    </row>
    <row r="14" spans="1:8" ht="22.5" customHeight="1">
      <c r="A14" s="228"/>
      <c r="B14" s="87" t="s">
        <v>390</v>
      </c>
      <c r="C14" s="229"/>
      <c r="D14" s="226">
        <v>2</v>
      </c>
      <c r="E14" s="81">
        <v>2</v>
      </c>
      <c r="F14" s="81">
        <v>0</v>
      </c>
      <c r="G14" s="227"/>
      <c r="H14" s="225"/>
    </row>
    <row r="15" spans="1:8" ht="22.5" customHeight="1">
      <c r="A15" s="228"/>
      <c r="B15" s="87" t="s">
        <v>391</v>
      </c>
      <c r="C15" s="229"/>
      <c r="D15" s="226">
        <v>1</v>
      </c>
      <c r="E15" s="81">
        <v>1</v>
      </c>
      <c r="F15" s="81">
        <v>1</v>
      </c>
      <c r="G15" s="227"/>
      <c r="H15" s="225"/>
    </row>
    <row r="16" spans="1:8" ht="22.5" customHeight="1">
      <c r="A16" s="228"/>
      <c r="B16" s="87" t="s">
        <v>392</v>
      </c>
      <c r="C16" s="229"/>
      <c r="D16" s="226">
        <v>1</v>
      </c>
      <c r="E16" s="81">
        <v>2</v>
      </c>
      <c r="F16" s="81">
        <v>2</v>
      </c>
      <c r="G16" s="227"/>
      <c r="H16" s="225"/>
    </row>
    <row r="17" spans="1:8" ht="22.5" customHeight="1">
      <c r="A17" s="228"/>
      <c r="B17" s="87" t="s">
        <v>393</v>
      </c>
      <c r="C17" s="229"/>
      <c r="D17" s="226">
        <v>2</v>
      </c>
      <c r="E17" s="81">
        <v>1</v>
      </c>
      <c r="F17" s="81">
        <v>1</v>
      </c>
      <c r="G17" s="227"/>
      <c r="H17" s="225"/>
    </row>
    <row r="18" spans="1:8" ht="22.5" customHeight="1">
      <c r="A18" s="228"/>
      <c r="B18" s="87" t="s">
        <v>394</v>
      </c>
      <c r="C18" s="229"/>
      <c r="D18" s="226">
        <v>1</v>
      </c>
      <c r="E18" s="81">
        <v>2</v>
      </c>
      <c r="F18" s="81">
        <v>2</v>
      </c>
      <c r="G18" s="227"/>
      <c r="H18" s="225"/>
    </row>
    <row r="19" spans="1:8" ht="22.5" customHeight="1">
      <c r="A19" s="228"/>
      <c r="B19" s="87" t="s">
        <v>395</v>
      </c>
      <c r="C19" s="229"/>
      <c r="D19" s="226">
        <v>1</v>
      </c>
      <c r="E19" s="81">
        <v>0</v>
      </c>
      <c r="F19" s="81">
        <v>0</v>
      </c>
      <c r="G19" s="227"/>
      <c r="H19" s="225"/>
    </row>
    <row r="20" spans="1:8" ht="22.5" customHeight="1">
      <c r="A20" s="228"/>
      <c r="B20" s="87" t="s">
        <v>396</v>
      </c>
      <c r="C20" s="229"/>
      <c r="D20" s="226">
        <v>0</v>
      </c>
      <c r="E20" s="81">
        <v>0</v>
      </c>
      <c r="F20" s="81">
        <v>0</v>
      </c>
      <c r="G20" s="227"/>
      <c r="H20" s="225"/>
    </row>
    <row r="21" spans="1:8" ht="22.5" customHeight="1">
      <c r="A21" s="228"/>
      <c r="B21" s="87" t="s">
        <v>397</v>
      </c>
      <c r="C21" s="229"/>
      <c r="D21" s="226">
        <v>0</v>
      </c>
      <c r="E21" s="81">
        <v>1</v>
      </c>
      <c r="F21" s="81">
        <v>1</v>
      </c>
      <c r="G21" s="227"/>
      <c r="H21" s="225"/>
    </row>
    <row r="22" spans="1:8" ht="22.5" customHeight="1">
      <c r="A22" s="228"/>
      <c r="B22" s="87" t="s">
        <v>398</v>
      </c>
      <c r="C22" s="229"/>
      <c r="D22" s="226">
        <v>1</v>
      </c>
      <c r="E22" s="81">
        <v>0</v>
      </c>
      <c r="F22" s="81">
        <v>0</v>
      </c>
      <c r="G22" s="227"/>
      <c r="H22" s="225"/>
    </row>
    <row r="23" spans="1:8" ht="22.5" customHeight="1">
      <c r="A23" s="228"/>
      <c r="B23" s="87" t="s">
        <v>399</v>
      </c>
      <c r="C23" s="229"/>
      <c r="D23" s="226"/>
      <c r="E23" s="81"/>
      <c r="F23" s="81"/>
      <c r="G23" s="227"/>
      <c r="H23" s="225"/>
    </row>
    <row r="24" spans="1:8" ht="22.5" customHeight="1">
      <c r="A24" s="228"/>
      <c r="B24" s="87" t="s">
        <v>400</v>
      </c>
      <c r="C24" s="229"/>
      <c r="D24" s="226"/>
      <c r="E24" s="81"/>
      <c r="F24" s="81"/>
      <c r="G24" s="227"/>
      <c r="H24" s="225"/>
    </row>
    <row r="25" spans="1:8" ht="22.5" customHeight="1">
      <c r="A25" s="228"/>
      <c r="B25" s="87" t="s">
        <v>401</v>
      </c>
      <c r="C25" s="229"/>
      <c r="D25" s="226"/>
      <c r="E25" s="81"/>
      <c r="F25" s="81"/>
      <c r="G25" s="227"/>
      <c r="H25" s="225"/>
    </row>
    <row r="26" spans="1:8" ht="22.5" customHeight="1">
      <c r="A26" s="228"/>
      <c r="B26" s="87" t="s">
        <v>402</v>
      </c>
      <c r="C26" s="229"/>
      <c r="D26" s="229"/>
      <c r="E26" s="223"/>
      <c r="F26" s="81"/>
      <c r="G26" s="227"/>
      <c r="H26" s="225"/>
    </row>
    <row r="27" spans="1:8" ht="22.5" customHeight="1">
      <c r="A27" s="230"/>
      <c r="B27" s="87" t="s">
        <v>403</v>
      </c>
      <c r="C27" s="229"/>
      <c r="D27" s="229"/>
      <c r="E27" s="223"/>
      <c r="F27" s="81"/>
      <c r="G27" s="227"/>
      <c r="H27" s="225"/>
    </row>
    <row r="28" spans="1:8" ht="30" customHeight="1">
      <c r="A28" s="88">
        <v>4</v>
      </c>
      <c r="B28" s="224" t="s">
        <v>344</v>
      </c>
      <c r="C28" s="224"/>
      <c r="D28" s="86">
        <f>+SUM(D29:D47)</f>
        <v>244</v>
      </c>
      <c r="E28" s="221">
        <f>+SUM(E29:E47)</f>
        <v>246</v>
      </c>
      <c r="F28" s="221">
        <f>SUM(F29:F47)</f>
        <v>248</v>
      </c>
      <c r="G28" s="227"/>
      <c r="H28" s="225">
        <f>F28/18</f>
        <v>13.777777777777779</v>
      </c>
    </row>
    <row r="29" spans="1:8" ht="22.5" customHeight="1">
      <c r="A29" s="228"/>
      <c r="B29" s="87" t="s">
        <v>404</v>
      </c>
      <c r="C29" s="229"/>
      <c r="D29" s="226">
        <v>18</v>
      </c>
      <c r="E29" s="81">
        <v>18</v>
      </c>
      <c r="F29" s="81">
        <f>+E29</f>
        <v>18</v>
      </c>
      <c r="G29" s="227"/>
      <c r="H29" s="225">
        <f>E28/18</f>
        <v>13.666666666666666</v>
      </c>
    </row>
    <row r="30" spans="1:8" ht="22.5" customHeight="1">
      <c r="A30" s="228"/>
      <c r="B30" s="87" t="s">
        <v>405</v>
      </c>
      <c r="C30" s="229"/>
      <c r="D30" s="226">
        <v>12</v>
      </c>
      <c r="E30" s="81">
        <v>12</v>
      </c>
      <c r="F30" s="81">
        <v>12</v>
      </c>
      <c r="G30" s="227"/>
      <c r="H30" s="225"/>
    </row>
    <row r="31" spans="1:8" ht="22.5" customHeight="1">
      <c r="A31" s="228"/>
      <c r="B31" s="87" t="s">
        <v>406</v>
      </c>
      <c r="C31" s="229"/>
      <c r="D31" s="226">
        <v>18</v>
      </c>
      <c r="E31" s="81">
        <v>18</v>
      </c>
      <c r="F31" s="81">
        <f>+E31</f>
        <v>18</v>
      </c>
      <c r="G31" s="227"/>
      <c r="H31" s="225"/>
    </row>
    <row r="32" spans="1:8" ht="22.5" customHeight="1">
      <c r="A32" s="228"/>
      <c r="B32" s="87" t="s">
        <v>407</v>
      </c>
      <c r="C32" s="229"/>
      <c r="D32" s="226">
        <v>10</v>
      </c>
      <c r="E32" s="81">
        <v>10</v>
      </c>
      <c r="F32" s="81">
        <v>10</v>
      </c>
      <c r="G32" s="227"/>
      <c r="H32" s="225"/>
    </row>
    <row r="33" spans="1:8" ht="22.5" customHeight="1">
      <c r="A33" s="228"/>
      <c r="B33" s="87" t="s">
        <v>408</v>
      </c>
      <c r="C33" s="229"/>
      <c r="D33" s="226">
        <v>16</v>
      </c>
      <c r="E33" s="81">
        <v>16</v>
      </c>
      <c r="F33" s="81">
        <v>16</v>
      </c>
      <c r="G33" s="227"/>
      <c r="H33" s="225"/>
    </row>
    <row r="34" spans="1:8" ht="32.25" customHeight="1">
      <c r="A34" s="228"/>
      <c r="B34" s="87" t="s">
        <v>409</v>
      </c>
      <c r="C34" s="229"/>
      <c r="D34" s="226">
        <v>12</v>
      </c>
      <c r="E34" s="81">
        <v>12</v>
      </c>
      <c r="F34" s="81">
        <v>12</v>
      </c>
      <c r="G34" s="227"/>
      <c r="H34" s="225"/>
    </row>
    <row r="35" spans="1:8" ht="31.5" customHeight="1">
      <c r="A35" s="228"/>
      <c r="B35" s="87" t="s">
        <v>410</v>
      </c>
      <c r="C35" s="229"/>
      <c r="D35" s="226">
        <v>18</v>
      </c>
      <c r="E35" s="81">
        <v>18</v>
      </c>
      <c r="F35" s="81">
        <v>18</v>
      </c>
      <c r="G35" s="227"/>
      <c r="H35" s="225"/>
    </row>
    <row r="36" spans="1:8" ht="33" customHeight="1">
      <c r="A36" s="228"/>
      <c r="B36" s="87" t="s">
        <v>411</v>
      </c>
      <c r="C36" s="229"/>
      <c r="D36" s="226">
        <v>15</v>
      </c>
      <c r="E36" s="81">
        <v>16</v>
      </c>
      <c r="F36" s="81">
        <v>16</v>
      </c>
      <c r="G36" s="231"/>
      <c r="H36" s="232" t="s">
        <v>412</v>
      </c>
    </row>
    <row r="37" spans="1:8" ht="22.5" customHeight="1">
      <c r="A37" s="228"/>
      <c r="B37" s="87" t="s">
        <v>413</v>
      </c>
      <c r="C37" s="229"/>
      <c r="D37" s="226">
        <v>12</v>
      </c>
      <c r="E37" s="81">
        <v>12</v>
      </c>
      <c r="F37" s="81">
        <v>13</v>
      </c>
      <c r="G37" s="233"/>
      <c r="H37" s="225"/>
    </row>
    <row r="38" spans="1:8" ht="22.5" customHeight="1">
      <c r="A38" s="228"/>
      <c r="B38" s="87" t="s">
        <v>414</v>
      </c>
      <c r="C38" s="229"/>
      <c r="D38" s="226"/>
      <c r="E38" s="81"/>
      <c r="F38" s="81"/>
      <c r="G38" s="233"/>
      <c r="H38" s="225"/>
    </row>
    <row r="39" spans="1:8" ht="22.5" customHeight="1">
      <c r="A39" s="228"/>
      <c r="B39" s="87" t="s">
        <v>415</v>
      </c>
      <c r="C39" s="229"/>
      <c r="D39" s="226"/>
      <c r="E39" s="81"/>
      <c r="F39" s="81"/>
      <c r="G39" s="233"/>
      <c r="H39" s="225"/>
    </row>
    <row r="40" spans="1:8" ht="36" customHeight="1">
      <c r="A40" s="228"/>
      <c r="B40" s="87" t="s">
        <v>416</v>
      </c>
      <c r="C40" s="229"/>
      <c r="D40" s="226">
        <v>18</v>
      </c>
      <c r="E40" s="81">
        <v>18</v>
      </c>
      <c r="F40" s="81">
        <f>+E40</f>
        <v>18</v>
      </c>
      <c r="G40" s="233"/>
      <c r="H40" s="225"/>
    </row>
    <row r="41" spans="1:8" ht="34.5" customHeight="1">
      <c r="A41" s="228"/>
      <c r="B41" s="87" t="s">
        <v>417</v>
      </c>
      <c r="C41" s="229"/>
      <c r="D41" s="226">
        <v>17</v>
      </c>
      <c r="E41" s="81">
        <v>17</v>
      </c>
      <c r="F41" s="81">
        <v>17</v>
      </c>
      <c r="G41" s="231"/>
      <c r="H41" s="225"/>
    </row>
    <row r="42" spans="1:8" ht="32.25" customHeight="1">
      <c r="A42" s="228"/>
      <c r="B42" s="87" t="s">
        <v>418</v>
      </c>
      <c r="C42" s="229"/>
      <c r="D42" s="226">
        <v>16</v>
      </c>
      <c r="E42" s="81">
        <v>16</v>
      </c>
      <c r="F42" s="81">
        <v>16</v>
      </c>
      <c r="G42" s="231"/>
      <c r="H42" s="232" t="s">
        <v>419</v>
      </c>
    </row>
    <row r="43" spans="1:8" ht="32.25" customHeight="1">
      <c r="A43" s="228"/>
      <c r="B43" s="87" t="s">
        <v>420</v>
      </c>
      <c r="C43" s="229"/>
      <c r="D43" s="226">
        <v>2</v>
      </c>
      <c r="E43" s="81">
        <v>2</v>
      </c>
      <c r="F43" s="81">
        <v>2</v>
      </c>
      <c r="G43" s="231"/>
      <c r="H43" s="232" t="s">
        <v>421</v>
      </c>
    </row>
    <row r="44" spans="1:8" ht="22.5" customHeight="1">
      <c r="A44" s="228"/>
      <c r="B44" s="87" t="s">
        <v>422</v>
      </c>
      <c r="C44" s="229"/>
      <c r="D44" s="226">
        <v>12</v>
      </c>
      <c r="E44" s="81">
        <v>12</v>
      </c>
      <c r="F44" s="81">
        <v>13</v>
      </c>
      <c r="G44" s="231"/>
      <c r="H44" s="225"/>
    </row>
    <row r="45" spans="1:8" s="90" customFormat="1" ht="30.75" customHeight="1">
      <c r="A45" s="234"/>
      <c r="B45" s="89" t="s">
        <v>423</v>
      </c>
      <c r="C45" s="223"/>
      <c r="D45" s="81">
        <v>15</v>
      </c>
      <c r="E45" s="81">
        <v>15</v>
      </c>
      <c r="F45" s="81">
        <v>15</v>
      </c>
      <c r="G45" s="235"/>
      <c r="H45" s="236"/>
    </row>
    <row r="46" spans="1:8" ht="30.75" customHeight="1">
      <c r="A46" s="228"/>
      <c r="B46" s="87" t="s">
        <v>424</v>
      </c>
      <c r="C46" s="229"/>
      <c r="D46" s="226">
        <v>16</v>
      </c>
      <c r="E46" s="81">
        <v>17</v>
      </c>
      <c r="F46" s="81">
        <v>17</v>
      </c>
      <c r="G46" s="231"/>
      <c r="H46" s="225"/>
    </row>
    <row r="47" spans="1:8" ht="51.75" customHeight="1">
      <c r="A47" s="228"/>
      <c r="B47" s="87" t="s">
        <v>425</v>
      </c>
      <c r="C47" s="229"/>
      <c r="D47" s="226">
        <v>17</v>
      </c>
      <c r="E47" s="81">
        <v>17</v>
      </c>
      <c r="F47" s="81">
        <v>17</v>
      </c>
      <c r="G47" s="231"/>
      <c r="H47" s="225"/>
    </row>
  </sheetData>
  <sheetProtection/>
  <mergeCells count="10">
    <mergeCell ref="A3:G3"/>
    <mergeCell ref="G4:G5"/>
    <mergeCell ref="A1:B1"/>
    <mergeCell ref="A2:F2"/>
    <mergeCell ref="A4:A5"/>
    <mergeCell ref="B4:B5"/>
    <mergeCell ref="C4:C5"/>
    <mergeCell ref="D4:D5"/>
    <mergeCell ref="E4:E5"/>
    <mergeCell ref="F4:F5"/>
  </mergeCells>
  <printOptions/>
  <pageMargins left="0.48" right="0.28" top="0.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122"/>
  <sheetViews>
    <sheetView tabSelected="1" zoomScalePageLayoutView="0" workbookViewId="0" topLeftCell="B1">
      <pane ySplit="7" topLeftCell="A38" activePane="bottomLeft" state="frozen"/>
      <selection pane="topLeft" activeCell="B1" sqref="B1"/>
      <selection pane="bottomLeft" activeCell="R1" sqref="R1:R16384"/>
    </sheetView>
  </sheetViews>
  <sheetFormatPr defaultColWidth="10.00390625" defaultRowHeight="15"/>
  <cols>
    <col min="1" max="1" width="0.5625" style="74" hidden="1" customWidth="1"/>
    <col min="2" max="2" width="3.28125" style="74" customWidth="1"/>
    <col min="3" max="3" width="5.140625" style="74" customWidth="1"/>
    <col min="4" max="4" width="10.00390625" style="74" customWidth="1"/>
    <col min="5" max="5" width="15.28125" style="74" customWidth="1"/>
    <col min="6" max="6" width="4.421875" style="74" customWidth="1"/>
    <col min="7" max="7" width="4.57421875" style="74" customWidth="1"/>
    <col min="8" max="8" width="5.00390625" style="74" customWidth="1"/>
    <col min="9" max="9" width="5.421875" style="74" customWidth="1"/>
    <col min="10" max="10" width="5.421875" style="115" customWidth="1"/>
    <col min="11" max="12" width="5.140625" style="115" customWidth="1"/>
    <col min="13" max="13" width="5.421875" style="115" customWidth="1"/>
    <col min="14" max="14" width="5.140625" style="115" customWidth="1"/>
    <col min="15" max="15" width="5.7109375" style="74" customWidth="1"/>
    <col min="16" max="16" width="5.28125" style="74" customWidth="1"/>
    <col min="17" max="17" width="5.140625" style="115" customWidth="1"/>
    <col min="18" max="18" width="5.421875" style="74" customWidth="1"/>
    <col min="19" max="19" width="5.140625" style="74" customWidth="1"/>
    <col min="20" max="20" width="5.7109375" style="74" customWidth="1"/>
    <col min="21" max="21" width="5.28125" style="74" customWidth="1"/>
    <col min="22" max="22" width="4.7109375" style="74" customWidth="1"/>
    <col min="23" max="23" width="5.7109375" style="74" customWidth="1"/>
    <col min="24" max="24" width="5.57421875" style="115" customWidth="1"/>
    <col min="25" max="26" width="4.7109375" style="74" customWidth="1"/>
    <col min="27" max="27" width="4.7109375" style="74" hidden="1" customWidth="1"/>
    <col min="28" max="28" width="36.28125" style="74" hidden="1" customWidth="1"/>
    <col min="29" max="39" width="0" style="74" hidden="1" customWidth="1"/>
    <col min="40" max="16384" width="10.00390625" style="74" customWidth="1"/>
  </cols>
  <sheetData>
    <row r="1" spans="2:3" ht="17.25" customHeight="1">
      <c r="B1" s="114" t="s">
        <v>654</v>
      </c>
      <c r="C1" s="114"/>
    </row>
    <row r="2" spans="2:27" ht="19.5" customHeight="1">
      <c r="B2" s="347" t="s">
        <v>659</v>
      </c>
      <c r="C2" s="347"/>
      <c r="D2" s="347"/>
      <c r="E2" s="347"/>
      <c r="F2" s="347"/>
      <c r="G2" s="347"/>
      <c r="H2" s="347"/>
      <c r="I2" s="347"/>
      <c r="J2" s="347"/>
      <c r="K2" s="347"/>
      <c r="L2" s="347"/>
      <c r="M2" s="347"/>
      <c r="N2" s="347"/>
      <c r="O2" s="347"/>
      <c r="P2" s="347"/>
      <c r="Q2" s="347"/>
      <c r="R2" s="347"/>
      <c r="S2" s="347"/>
      <c r="T2" s="347"/>
      <c r="U2" s="347"/>
      <c r="V2" s="347"/>
      <c r="W2" s="347"/>
      <c r="X2" s="347"/>
      <c r="Y2" s="347"/>
      <c r="Z2" s="347"/>
      <c r="AA2" s="116"/>
    </row>
    <row r="3" spans="3:27" ht="21.75" customHeight="1">
      <c r="C3" s="348"/>
      <c r="D3" s="348"/>
      <c r="E3" s="348"/>
      <c r="F3" s="348"/>
      <c r="G3" s="348"/>
      <c r="H3" s="348"/>
      <c r="I3" s="348"/>
      <c r="J3" s="348"/>
      <c r="K3" s="348"/>
      <c r="L3" s="348"/>
      <c r="M3" s="348"/>
      <c r="N3" s="348"/>
      <c r="O3" s="348"/>
      <c r="P3" s="348"/>
      <c r="Q3" s="348"/>
      <c r="R3" s="348"/>
      <c r="S3" s="348"/>
      <c r="T3" s="348"/>
      <c r="U3" s="348"/>
      <c r="V3" s="348"/>
      <c r="W3" s="348"/>
      <c r="X3" s="348"/>
      <c r="Y3" s="348"/>
      <c r="Z3" s="348"/>
      <c r="AA3" s="117"/>
    </row>
    <row r="4" spans="2:27" ht="17.25" customHeight="1">
      <c r="B4" s="349" t="s">
        <v>464</v>
      </c>
      <c r="C4" s="349" t="s">
        <v>465</v>
      </c>
      <c r="D4" s="349" t="s">
        <v>427</v>
      </c>
      <c r="E4" s="349"/>
      <c r="F4" s="350" t="s">
        <v>466</v>
      </c>
      <c r="G4" s="351" t="s">
        <v>467</v>
      </c>
      <c r="H4" s="352"/>
      <c r="I4" s="349" t="s">
        <v>468</v>
      </c>
      <c r="J4" s="349"/>
      <c r="K4" s="349"/>
      <c r="L4" s="349"/>
      <c r="M4" s="349"/>
      <c r="N4" s="349"/>
      <c r="O4" s="349"/>
      <c r="P4" s="349"/>
      <c r="Q4" s="349"/>
      <c r="R4" s="349"/>
      <c r="S4" s="349"/>
      <c r="T4" s="349"/>
      <c r="U4" s="349"/>
      <c r="V4" s="349"/>
      <c r="W4" s="349"/>
      <c r="X4" s="349"/>
      <c r="Y4" s="349"/>
      <c r="Z4" s="349"/>
      <c r="AA4" s="119"/>
    </row>
    <row r="5" spans="2:27" ht="20.25" customHeight="1">
      <c r="B5" s="349"/>
      <c r="C5" s="349"/>
      <c r="D5" s="349"/>
      <c r="E5" s="349"/>
      <c r="F5" s="350"/>
      <c r="G5" s="353"/>
      <c r="H5" s="354"/>
      <c r="I5" s="349"/>
      <c r="J5" s="349"/>
      <c r="K5" s="349"/>
      <c r="L5" s="349"/>
      <c r="M5" s="349"/>
      <c r="N5" s="349"/>
      <c r="O5" s="349"/>
      <c r="P5" s="349"/>
      <c r="Q5" s="349"/>
      <c r="R5" s="349"/>
      <c r="S5" s="349"/>
      <c r="T5" s="349"/>
      <c r="U5" s="349"/>
      <c r="V5" s="349"/>
      <c r="W5" s="349"/>
      <c r="X5" s="349"/>
      <c r="Y5" s="349"/>
      <c r="Z5" s="349"/>
      <c r="AA5" s="119"/>
    </row>
    <row r="6" spans="2:27" ht="57" customHeight="1">
      <c r="B6" s="349"/>
      <c r="C6" s="349"/>
      <c r="D6" s="349"/>
      <c r="E6" s="349"/>
      <c r="F6" s="350"/>
      <c r="G6" s="120" t="s">
        <v>469</v>
      </c>
      <c r="H6" s="120" t="s">
        <v>470</v>
      </c>
      <c r="I6" s="121" t="s">
        <v>471</v>
      </c>
      <c r="J6" s="122" t="s">
        <v>472</v>
      </c>
      <c r="K6" s="122" t="s">
        <v>473</v>
      </c>
      <c r="L6" s="123" t="s">
        <v>474</v>
      </c>
      <c r="M6" s="122" t="s">
        <v>475</v>
      </c>
      <c r="N6" s="122" t="s">
        <v>476</v>
      </c>
      <c r="O6" s="122" t="s">
        <v>477</v>
      </c>
      <c r="P6" s="122" t="s">
        <v>478</v>
      </c>
      <c r="Q6" s="122" t="s">
        <v>479</v>
      </c>
      <c r="R6" s="122" t="s">
        <v>480</v>
      </c>
      <c r="S6" s="122" t="s">
        <v>481</v>
      </c>
      <c r="T6" s="122" t="s">
        <v>482</v>
      </c>
      <c r="U6" s="122" t="s">
        <v>483</v>
      </c>
      <c r="V6" s="122" t="s">
        <v>484</v>
      </c>
      <c r="W6" s="122" t="s">
        <v>485</v>
      </c>
      <c r="X6" s="122" t="s">
        <v>486</v>
      </c>
      <c r="Y6" s="123" t="s">
        <v>487</v>
      </c>
      <c r="Z6" s="122" t="s">
        <v>488</v>
      </c>
      <c r="AA6" s="124"/>
    </row>
    <row r="7" spans="2:27" s="125" customFormat="1" ht="11.25">
      <c r="B7" s="126">
        <v>1</v>
      </c>
      <c r="C7" s="126">
        <v>2</v>
      </c>
      <c r="D7" s="342">
        <v>3</v>
      </c>
      <c r="E7" s="342"/>
      <c r="F7" s="126">
        <v>4</v>
      </c>
      <c r="G7" s="126">
        <v>5</v>
      </c>
      <c r="H7" s="126">
        <v>6</v>
      </c>
      <c r="I7" s="126">
        <v>7</v>
      </c>
      <c r="J7" s="126">
        <v>8</v>
      </c>
      <c r="K7" s="126">
        <v>9</v>
      </c>
      <c r="L7" s="126">
        <v>10</v>
      </c>
      <c r="M7" s="126">
        <v>11</v>
      </c>
      <c r="N7" s="126">
        <v>12</v>
      </c>
      <c r="O7" s="126">
        <v>13</v>
      </c>
      <c r="P7" s="126">
        <v>14</v>
      </c>
      <c r="Q7" s="126">
        <v>15</v>
      </c>
      <c r="R7" s="126">
        <v>16</v>
      </c>
      <c r="S7" s="126">
        <v>17</v>
      </c>
      <c r="T7" s="126">
        <v>18</v>
      </c>
      <c r="U7" s="126">
        <v>19</v>
      </c>
      <c r="V7" s="126">
        <v>20</v>
      </c>
      <c r="W7" s="126">
        <v>21</v>
      </c>
      <c r="X7" s="126">
        <v>22</v>
      </c>
      <c r="Y7" s="126">
        <v>23</v>
      </c>
      <c r="Z7" s="126">
        <v>24</v>
      </c>
      <c r="AA7" s="127"/>
    </row>
    <row r="8" spans="2:29" ht="15.75">
      <c r="B8" s="128"/>
      <c r="C8" s="128"/>
      <c r="D8" s="343" t="s">
        <v>489</v>
      </c>
      <c r="E8" s="343"/>
      <c r="F8" s="128"/>
      <c r="G8" s="128"/>
      <c r="H8" s="128"/>
      <c r="I8" s="129">
        <f aca="true" t="shared" si="0" ref="I8:Z8">I12+I20+I26+I29+I31+I48+I66+I69+I76+I78+I80+I83+I92+I94+I104+I112+I115+I61+I88</f>
        <v>14</v>
      </c>
      <c r="J8" s="129">
        <f t="shared" si="0"/>
        <v>13</v>
      </c>
      <c r="K8" s="129">
        <f t="shared" si="0"/>
        <v>17</v>
      </c>
      <c r="L8" s="129">
        <f t="shared" si="0"/>
        <v>10</v>
      </c>
      <c r="M8" s="129">
        <f t="shared" si="0"/>
        <v>16</v>
      </c>
      <c r="N8" s="129">
        <f t="shared" si="0"/>
        <v>16</v>
      </c>
      <c r="O8" s="129">
        <f t="shared" si="0"/>
        <v>14</v>
      </c>
      <c r="P8" s="129">
        <f t="shared" si="0"/>
        <v>11</v>
      </c>
      <c r="Q8" s="129">
        <f t="shared" si="0"/>
        <v>16</v>
      </c>
      <c r="R8" s="129">
        <f t="shared" si="0"/>
        <v>16</v>
      </c>
      <c r="S8" s="130">
        <f t="shared" si="0"/>
        <v>15</v>
      </c>
      <c r="T8" s="129">
        <f t="shared" si="0"/>
        <v>15</v>
      </c>
      <c r="U8" s="129">
        <f t="shared" si="0"/>
        <v>12</v>
      </c>
      <c r="V8" s="129">
        <f t="shared" si="0"/>
        <v>10</v>
      </c>
      <c r="W8" s="129">
        <f t="shared" si="0"/>
        <v>16</v>
      </c>
      <c r="X8" s="129">
        <f t="shared" si="0"/>
        <v>12</v>
      </c>
      <c r="Y8" s="129">
        <f t="shared" si="0"/>
        <v>16</v>
      </c>
      <c r="Z8" s="129">
        <f t="shared" si="0"/>
        <v>7</v>
      </c>
      <c r="AA8" s="131"/>
      <c r="AB8" s="132">
        <f>SUM(I8:Z8)</f>
        <v>246</v>
      </c>
      <c r="AC8" s="74">
        <f>AB8/18</f>
        <v>13.666666666666666</v>
      </c>
    </row>
    <row r="9" spans="2:27" ht="15.75" customHeight="1">
      <c r="B9" s="318" t="s">
        <v>490</v>
      </c>
      <c r="C9" s="319"/>
      <c r="D9" s="319"/>
      <c r="E9" s="319"/>
      <c r="F9" s="319"/>
      <c r="G9" s="319"/>
      <c r="H9" s="319"/>
      <c r="I9" s="319"/>
      <c r="J9" s="319"/>
      <c r="K9" s="319"/>
      <c r="L9" s="319"/>
      <c r="M9" s="319"/>
      <c r="N9" s="319"/>
      <c r="O9" s="319"/>
      <c r="P9" s="319"/>
      <c r="Q9" s="319"/>
      <c r="R9" s="319"/>
      <c r="S9" s="319"/>
      <c r="T9" s="319"/>
      <c r="U9" s="319"/>
      <c r="V9" s="319"/>
      <c r="W9" s="319"/>
      <c r="X9" s="319"/>
      <c r="Y9" s="319"/>
      <c r="Z9" s="320"/>
      <c r="AA9" s="133"/>
    </row>
    <row r="10" spans="2:27" ht="36" customHeight="1">
      <c r="B10" s="313">
        <v>1</v>
      </c>
      <c r="C10" s="316" t="s">
        <v>491</v>
      </c>
      <c r="D10" s="317" t="s">
        <v>492</v>
      </c>
      <c r="E10" s="317"/>
      <c r="F10" s="122" t="s">
        <v>493</v>
      </c>
      <c r="G10" s="122" t="s">
        <v>493</v>
      </c>
      <c r="H10" s="122" t="s">
        <v>493</v>
      </c>
      <c r="I10" s="122" t="s">
        <v>493</v>
      </c>
      <c r="J10" s="122" t="s">
        <v>493</v>
      </c>
      <c r="K10" s="122" t="s">
        <v>493</v>
      </c>
      <c r="L10" s="122" t="s">
        <v>493</v>
      </c>
      <c r="M10" s="122" t="s">
        <v>493</v>
      </c>
      <c r="N10" s="122" t="s">
        <v>493</v>
      </c>
      <c r="O10" s="122" t="s">
        <v>493</v>
      </c>
      <c r="P10" s="122" t="s">
        <v>493</v>
      </c>
      <c r="Q10" s="122" t="s">
        <v>493</v>
      </c>
      <c r="R10" s="122" t="s">
        <v>493</v>
      </c>
      <c r="S10" s="122" t="s">
        <v>493</v>
      </c>
      <c r="T10" s="122" t="s">
        <v>493</v>
      </c>
      <c r="U10" s="122" t="s">
        <v>493</v>
      </c>
      <c r="V10" s="122" t="s">
        <v>493</v>
      </c>
      <c r="W10" s="122" t="s">
        <v>493</v>
      </c>
      <c r="X10" s="122" t="s">
        <v>493</v>
      </c>
      <c r="Y10" s="122" t="s">
        <v>493</v>
      </c>
      <c r="Z10" s="122" t="s">
        <v>493</v>
      </c>
      <c r="AA10" s="124"/>
    </row>
    <row r="11" spans="2:27" ht="32.25" customHeight="1">
      <c r="B11" s="314"/>
      <c r="C11" s="316"/>
      <c r="D11" s="317" t="s">
        <v>494</v>
      </c>
      <c r="E11" s="317"/>
      <c r="F11" s="122" t="s">
        <v>493</v>
      </c>
      <c r="G11" s="122" t="s">
        <v>493</v>
      </c>
      <c r="H11" s="122" t="s">
        <v>493</v>
      </c>
      <c r="I11" s="122" t="s">
        <v>493</v>
      </c>
      <c r="J11" s="122" t="s">
        <v>493</v>
      </c>
      <c r="K11" s="122" t="s">
        <v>493</v>
      </c>
      <c r="L11" s="122" t="s">
        <v>493</v>
      </c>
      <c r="M11" s="122" t="s">
        <v>493</v>
      </c>
      <c r="N11" s="122" t="s">
        <v>493</v>
      </c>
      <c r="O11" s="122" t="s">
        <v>493</v>
      </c>
      <c r="P11" s="122" t="s">
        <v>493</v>
      </c>
      <c r="Q11" s="122" t="s">
        <v>493</v>
      </c>
      <c r="R11" s="122" t="s">
        <v>493</v>
      </c>
      <c r="S11" s="122" t="s">
        <v>493</v>
      </c>
      <c r="T11" s="122" t="s">
        <v>493</v>
      </c>
      <c r="U11" s="122" t="s">
        <v>493</v>
      </c>
      <c r="V11" s="122" t="s">
        <v>493</v>
      </c>
      <c r="W11" s="122" t="s">
        <v>493</v>
      </c>
      <c r="X11" s="122" t="s">
        <v>493</v>
      </c>
      <c r="Y11" s="122" t="s">
        <v>493</v>
      </c>
      <c r="Z11" s="122" t="s">
        <v>493</v>
      </c>
      <c r="AA11" s="124"/>
    </row>
    <row r="12" spans="2:27" ht="21.75" customHeight="1">
      <c r="B12" s="315"/>
      <c r="C12" s="344" t="s">
        <v>495</v>
      </c>
      <c r="D12" s="345"/>
      <c r="E12" s="346"/>
      <c r="F12" s="122"/>
      <c r="G12" s="122"/>
      <c r="H12" s="122"/>
      <c r="I12" s="118">
        <v>1</v>
      </c>
      <c r="J12" s="118">
        <v>1</v>
      </c>
      <c r="K12" s="118">
        <v>1</v>
      </c>
      <c r="L12" s="118">
        <v>1</v>
      </c>
      <c r="M12" s="118">
        <v>1</v>
      </c>
      <c r="N12" s="118">
        <v>1</v>
      </c>
      <c r="O12" s="118">
        <v>1</v>
      </c>
      <c r="P12" s="118">
        <v>1</v>
      </c>
      <c r="Q12" s="118">
        <v>1</v>
      </c>
      <c r="R12" s="118">
        <v>1</v>
      </c>
      <c r="S12" s="118">
        <v>1</v>
      </c>
      <c r="T12" s="118">
        <v>1</v>
      </c>
      <c r="U12" s="118">
        <v>1</v>
      </c>
      <c r="V12" s="118">
        <v>1</v>
      </c>
      <c r="W12" s="118">
        <v>1</v>
      </c>
      <c r="X12" s="118">
        <v>1</v>
      </c>
      <c r="Y12" s="118">
        <v>1</v>
      </c>
      <c r="Z12" s="118">
        <v>1</v>
      </c>
      <c r="AA12" s="119">
        <f>SUM(I12:Z12)</f>
        <v>18</v>
      </c>
    </row>
    <row r="13" spans="2:27" ht="15.75" customHeight="1">
      <c r="B13" s="318" t="s">
        <v>496</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20"/>
      <c r="AA13" s="119">
        <f>SUM(I13:Z13)</f>
        <v>0</v>
      </c>
    </row>
    <row r="14" spans="2:29" ht="41.25" customHeight="1">
      <c r="B14" s="313">
        <v>2</v>
      </c>
      <c r="C14" s="316" t="s">
        <v>373</v>
      </c>
      <c r="D14" s="308" t="s">
        <v>497</v>
      </c>
      <c r="E14" s="308"/>
      <c r="F14" s="134">
        <v>1</v>
      </c>
      <c r="G14" s="134">
        <v>1</v>
      </c>
      <c r="H14" s="134">
        <v>1</v>
      </c>
      <c r="I14" s="134">
        <v>1</v>
      </c>
      <c r="J14" s="135">
        <v>1</v>
      </c>
      <c r="K14" s="135">
        <v>1</v>
      </c>
      <c r="L14" s="136">
        <v>0.33</v>
      </c>
      <c r="M14" s="137">
        <v>1</v>
      </c>
      <c r="N14" s="136">
        <v>1</v>
      </c>
      <c r="O14" s="136">
        <v>1</v>
      </c>
      <c r="P14" s="135">
        <v>1</v>
      </c>
      <c r="Q14" s="136">
        <v>1</v>
      </c>
      <c r="R14" s="138">
        <v>1</v>
      </c>
      <c r="S14" s="138">
        <v>1</v>
      </c>
      <c r="T14" s="138">
        <v>1</v>
      </c>
      <c r="U14" s="138">
        <v>1</v>
      </c>
      <c r="V14" s="139">
        <v>0.4</v>
      </c>
      <c r="W14" s="134">
        <v>1</v>
      </c>
      <c r="X14" s="140">
        <v>0.21</v>
      </c>
      <c r="Y14" s="134">
        <v>0.38</v>
      </c>
      <c r="Z14" s="141">
        <v>0.307</v>
      </c>
      <c r="AA14" s="119">
        <f>SUM(I14:Z14)</f>
        <v>14.627000000000002</v>
      </c>
      <c r="AB14" s="142">
        <f>SUM(I14:Z14)</f>
        <v>14.627000000000002</v>
      </c>
      <c r="AC14" s="74">
        <v>18</v>
      </c>
    </row>
    <row r="15" spans="2:29" ht="39.75" customHeight="1">
      <c r="B15" s="314"/>
      <c r="C15" s="316"/>
      <c r="D15" s="323" t="s">
        <v>498</v>
      </c>
      <c r="E15" s="323"/>
      <c r="F15" s="136"/>
      <c r="G15" s="136"/>
      <c r="H15" s="136"/>
      <c r="I15" s="136"/>
      <c r="J15" s="136"/>
      <c r="K15" s="136"/>
      <c r="L15" s="136"/>
      <c r="M15" s="137"/>
      <c r="N15" s="136"/>
      <c r="O15" s="136"/>
      <c r="P15" s="136"/>
      <c r="Q15" s="136"/>
      <c r="R15" s="136"/>
      <c r="S15" s="136"/>
      <c r="T15" s="136"/>
      <c r="U15" s="136"/>
      <c r="V15" s="143"/>
      <c r="W15" s="136"/>
      <c r="X15" s="143"/>
      <c r="Y15" s="136"/>
      <c r="Z15" s="136"/>
      <c r="AA15" s="119"/>
      <c r="AC15" s="74">
        <f>AB14/AC14</f>
        <v>0.8126111111111113</v>
      </c>
    </row>
    <row r="16" spans="2:29" ht="33" customHeight="1">
      <c r="B16" s="314"/>
      <c r="C16" s="316"/>
      <c r="D16" s="323" t="s">
        <v>499</v>
      </c>
      <c r="E16" s="323"/>
      <c r="F16" s="136">
        <v>0.85</v>
      </c>
      <c r="G16" s="136">
        <v>0.8</v>
      </c>
      <c r="H16" s="136">
        <v>0.9</v>
      </c>
      <c r="I16" s="136">
        <v>0.9</v>
      </c>
      <c r="J16" s="136">
        <v>0.8</v>
      </c>
      <c r="K16" s="136">
        <v>0.8</v>
      </c>
      <c r="L16" s="136">
        <v>0.6</v>
      </c>
      <c r="M16" s="137">
        <v>0.8</v>
      </c>
      <c r="N16" s="136">
        <v>0.95</v>
      </c>
      <c r="O16" s="136">
        <v>0.8</v>
      </c>
      <c r="P16" s="136">
        <v>0.4</v>
      </c>
      <c r="Q16" s="136">
        <v>0.95</v>
      </c>
      <c r="R16" s="136">
        <v>0.8</v>
      </c>
      <c r="S16" s="136">
        <v>0.8</v>
      </c>
      <c r="T16" s="136">
        <v>0.8</v>
      </c>
      <c r="U16" s="136">
        <v>0.4</v>
      </c>
      <c r="V16" s="136">
        <v>0.9</v>
      </c>
      <c r="W16" s="136">
        <v>1</v>
      </c>
      <c r="X16" s="143">
        <v>0.466</v>
      </c>
      <c r="Y16" s="136">
        <v>0.95</v>
      </c>
      <c r="Z16" s="136">
        <v>0.4</v>
      </c>
      <c r="AA16" s="119"/>
      <c r="AB16" s="142">
        <f>SUM(I16:Z16)</f>
        <v>13.516000000000002</v>
      </c>
      <c r="AC16" s="74" t="e">
        <f>AB16AC18=AB16/18</f>
        <v>#NAME?</v>
      </c>
    </row>
    <row r="17" spans="2:28" ht="26.25" customHeight="1">
      <c r="B17" s="314"/>
      <c r="C17" s="316"/>
      <c r="D17" s="323" t="s">
        <v>500</v>
      </c>
      <c r="E17" s="323"/>
      <c r="F17" s="136">
        <v>0.45</v>
      </c>
      <c r="G17" s="136" t="s">
        <v>501</v>
      </c>
      <c r="H17" s="136" t="s">
        <v>502</v>
      </c>
      <c r="I17" s="136">
        <v>0.7</v>
      </c>
      <c r="J17" s="136">
        <v>0.4</v>
      </c>
      <c r="K17" s="136">
        <v>0.4</v>
      </c>
      <c r="L17" s="136">
        <v>0.4</v>
      </c>
      <c r="M17" s="137">
        <v>0.8</v>
      </c>
      <c r="N17" s="136">
        <v>0.88</v>
      </c>
      <c r="O17" s="136">
        <v>0.94</v>
      </c>
      <c r="P17" s="136">
        <v>0.13</v>
      </c>
      <c r="Q17" s="136">
        <v>0.912</v>
      </c>
      <c r="R17" s="136">
        <v>0.95</v>
      </c>
      <c r="S17" s="136">
        <v>0.46</v>
      </c>
      <c r="T17" s="136">
        <v>0.412</v>
      </c>
      <c r="U17" s="136">
        <v>0.1</v>
      </c>
      <c r="V17" s="136">
        <v>0.4</v>
      </c>
      <c r="W17" s="136">
        <v>0.65</v>
      </c>
      <c r="X17" s="140">
        <v>0.285</v>
      </c>
      <c r="Y17" s="136">
        <v>0.4</v>
      </c>
      <c r="Z17" s="136">
        <v>0.35</v>
      </c>
      <c r="AA17" s="119"/>
      <c r="AB17" s="142">
        <f>SUM(I17:Z17)</f>
        <v>9.568999999999999</v>
      </c>
    </row>
    <row r="18" spans="2:27" ht="27" customHeight="1">
      <c r="B18" s="314"/>
      <c r="C18" s="316"/>
      <c r="D18" s="323" t="s">
        <v>503</v>
      </c>
      <c r="E18" s="323"/>
      <c r="F18" s="136" t="s">
        <v>493</v>
      </c>
      <c r="G18" s="136" t="s">
        <v>493</v>
      </c>
      <c r="H18" s="136" t="s">
        <v>493</v>
      </c>
      <c r="I18" s="136" t="s">
        <v>493</v>
      </c>
      <c r="J18" s="136" t="s">
        <v>493</v>
      </c>
      <c r="K18" s="136" t="s">
        <v>493</v>
      </c>
      <c r="L18" s="136" t="s">
        <v>504</v>
      </c>
      <c r="M18" s="137" t="s">
        <v>493</v>
      </c>
      <c r="N18" s="136" t="s">
        <v>493</v>
      </c>
      <c r="O18" s="136" t="s">
        <v>504</v>
      </c>
      <c r="P18" s="136" t="s">
        <v>504</v>
      </c>
      <c r="Q18" s="136" t="s">
        <v>493</v>
      </c>
      <c r="R18" s="136" t="s">
        <v>493</v>
      </c>
      <c r="S18" s="136" t="s">
        <v>493</v>
      </c>
      <c r="T18" s="136" t="s">
        <v>493</v>
      </c>
      <c r="U18" s="143" t="s">
        <v>505</v>
      </c>
      <c r="V18" s="136" t="s">
        <v>506</v>
      </c>
      <c r="W18" s="137" t="s">
        <v>493</v>
      </c>
      <c r="X18" s="144" t="s">
        <v>504</v>
      </c>
      <c r="Y18" s="137" t="s">
        <v>493</v>
      </c>
      <c r="Z18" s="136" t="s">
        <v>504</v>
      </c>
      <c r="AA18" s="119"/>
    </row>
    <row r="19" spans="2:27" ht="30" customHeight="1">
      <c r="B19" s="314"/>
      <c r="C19" s="316"/>
      <c r="D19" s="317" t="s">
        <v>507</v>
      </c>
      <c r="E19" s="317"/>
      <c r="F19" s="136" t="s">
        <v>493</v>
      </c>
      <c r="G19" s="136" t="s">
        <v>493</v>
      </c>
      <c r="H19" s="136" t="s">
        <v>493</v>
      </c>
      <c r="I19" s="136" t="s">
        <v>493</v>
      </c>
      <c r="J19" s="136" t="s">
        <v>493</v>
      </c>
      <c r="K19" s="136" t="s">
        <v>493</v>
      </c>
      <c r="L19" s="136" t="s">
        <v>504</v>
      </c>
      <c r="M19" s="137" t="s">
        <v>493</v>
      </c>
      <c r="N19" s="136" t="s">
        <v>493</v>
      </c>
      <c r="O19" s="136" t="s">
        <v>504</v>
      </c>
      <c r="P19" s="136" t="s">
        <v>504</v>
      </c>
      <c r="Q19" s="136" t="s">
        <v>493</v>
      </c>
      <c r="R19" s="136" t="s">
        <v>493</v>
      </c>
      <c r="S19" s="136" t="s">
        <v>493</v>
      </c>
      <c r="T19" s="136" t="s">
        <v>493</v>
      </c>
      <c r="U19" s="143" t="s">
        <v>505</v>
      </c>
      <c r="V19" s="136" t="s">
        <v>493</v>
      </c>
      <c r="W19" s="137" t="s">
        <v>493</v>
      </c>
      <c r="X19" s="144" t="s">
        <v>504</v>
      </c>
      <c r="Y19" s="137" t="s">
        <v>493</v>
      </c>
      <c r="Z19" s="136" t="s">
        <v>504</v>
      </c>
      <c r="AA19" s="119"/>
    </row>
    <row r="20" spans="2:28" s="79" customFormat="1" ht="16.5" customHeight="1">
      <c r="B20" s="315"/>
      <c r="C20" s="339" t="s">
        <v>495</v>
      </c>
      <c r="D20" s="340"/>
      <c r="E20" s="341"/>
      <c r="F20" s="145"/>
      <c r="G20" s="146"/>
      <c r="H20" s="146"/>
      <c r="I20" s="146">
        <v>1</v>
      </c>
      <c r="J20" s="118">
        <v>1</v>
      </c>
      <c r="K20" s="146">
        <v>1</v>
      </c>
      <c r="L20" s="146">
        <v>0</v>
      </c>
      <c r="M20" s="146">
        <v>1</v>
      </c>
      <c r="N20" s="146">
        <v>1</v>
      </c>
      <c r="O20" s="147">
        <v>1</v>
      </c>
      <c r="P20" s="147">
        <v>0</v>
      </c>
      <c r="Q20" s="146">
        <v>1</v>
      </c>
      <c r="R20" s="146">
        <v>1</v>
      </c>
      <c r="S20" s="146">
        <v>1</v>
      </c>
      <c r="T20" s="146">
        <v>1</v>
      </c>
      <c r="U20" s="146">
        <v>0</v>
      </c>
      <c r="V20" s="148">
        <v>0</v>
      </c>
      <c r="W20" s="146">
        <v>1</v>
      </c>
      <c r="X20" s="148">
        <v>0</v>
      </c>
      <c r="Y20" s="146">
        <v>1</v>
      </c>
      <c r="Z20" s="148">
        <v>0</v>
      </c>
      <c r="AA20" s="119">
        <f>SUM(I20:Z20)</f>
        <v>12</v>
      </c>
      <c r="AB20" s="149">
        <f>SUM(I20:Z20)</f>
        <v>12</v>
      </c>
    </row>
    <row r="21" spans="2:27" ht="33.75" customHeight="1">
      <c r="B21" s="313">
        <v>3</v>
      </c>
      <c r="C21" s="316" t="s">
        <v>374</v>
      </c>
      <c r="D21" s="308" t="s">
        <v>508</v>
      </c>
      <c r="E21" s="308"/>
      <c r="F21" s="136"/>
      <c r="G21" s="136"/>
      <c r="H21" s="136"/>
      <c r="I21" s="136"/>
      <c r="J21" s="136"/>
      <c r="K21" s="136"/>
      <c r="L21" s="136"/>
      <c r="M21" s="137"/>
      <c r="N21" s="136"/>
      <c r="O21" s="136"/>
      <c r="P21" s="136"/>
      <c r="Q21" s="136"/>
      <c r="R21" s="136"/>
      <c r="S21" s="136"/>
      <c r="T21" s="136"/>
      <c r="U21" s="136"/>
      <c r="V21" s="143"/>
      <c r="W21" s="136"/>
      <c r="X21" s="143"/>
      <c r="Y21" s="136"/>
      <c r="Z21" s="136"/>
      <c r="AA21" s="150"/>
    </row>
    <row r="22" spans="2:27" ht="33.75" customHeight="1">
      <c r="B22" s="314"/>
      <c r="C22" s="316"/>
      <c r="D22" s="317" t="s">
        <v>509</v>
      </c>
      <c r="E22" s="317"/>
      <c r="F22" s="136" t="s">
        <v>510</v>
      </c>
      <c r="G22" s="136" t="s">
        <v>511</v>
      </c>
      <c r="H22" s="136" t="s">
        <v>512</v>
      </c>
      <c r="I22" s="136">
        <v>0.8</v>
      </c>
      <c r="J22" s="136">
        <v>0.8</v>
      </c>
      <c r="K22" s="136">
        <v>0.8</v>
      </c>
      <c r="L22" s="136">
        <v>0.75</v>
      </c>
      <c r="M22" s="137">
        <v>0.7</v>
      </c>
      <c r="N22" s="136">
        <v>0.8</v>
      </c>
      <c r="O22" s="136"/>
      <c r="P22" s="136"/>
      <c r="Q22" s="136">
        <v>0.8</v>
      </c>
      <c r="R22" s="136">
        <v>0.8</v>
      </c>
      <c r="S22" s="136"/>
      <c r="T22" s="136">
        <v>0.7</v>
      </c>
      <c r="U22" s="136">
        <v>0.7</v>
      </c>
      <c r="V22" s="143">
        <v>0.8</v>
      </c>
      <c r="W22" s="136">
        <v>0.9</v>
      </c>
      <c r="X22" s="151">
        <v>0.9</v>
      </c>
      <c r="Y22" s="136">
        <v>0.8</v>
      </c>
      <c r="Z22" s="136">
        <v>0.7</v>
      </c>
      <c r="AA22" s="150"/>
    </row>
    <row r="23" spans="2:27" ht="33.75" customHeight="1">
      <c r="B23" s="314"/>
      <c r="C23" s="316"/>
      <c r="D23" s="308" t="s">
        <v>513</v>
      </c>
      <c r="E23" s="308"/>
      <c r="F23" s="136" t="s">
        <v>501</v>
      </c>
      <c r="G23" s="136" t="s">
        <v>501</v>
      </c>
      <c r="H23" s="136" t="s">
        <v>501</v>
      </c>
      <c r="I23" s="136">
        <v>1</v>
      </c>
      <c r="J23" s="136">
        <v>0.5</v>
      </c>
      <c r="K23" s="136">
        <v>1</v>
      </c>
      <c r="L23" s="136">
        <v>0.5</v>
      </c>
      <c r="M23" s="137">
        <v>1</v>
      </c>
      <c r="N23" s="136">
        <v>0.4</v>
      </c>
      <c r="O23" s="136">
        <v>0.7</v>
      </c>
      <c r="P23" s="136">
        <v>0.8</v>
      </c>
      <c r="Q23" s="136">
        <v>0.5</v>
      </c>
      <c r="R23" s="136">
        <v>0.5</v>
      </c>
      <c r="S23" s="136">
        <v>0.7</v>
      </c>
      <c r="T23" s="136">
        <v>0.4</v>
      </c>
      <c r="U23" s="136">
        <v>0.4</v>
      </c>
      <c r="V23" s="136">
        <v>0.4</v>
      </c>
      <c r="W23" s="136">
        <v>0.5</v>
      </c>
      <c r="X23" s="136">
        <v>0.5</v>
      </c>
      <c r="Y23" s="136">
        <v>0.5</v>
      </c>
      <c r="Z23" s="136">
        <v>1</v>
      </c>
      <c r="AA23" s="150"/>
    </row>
    <row r="24" spans="2:27" ht="33.75" customHeight="1">
      <c r="B24" s="314"/>
      <c r="C24" s="316"/>
      <c r="D24" s="308" t="s">
        <v>514</v>
      </c>
      <c r="E24" s="308"/>
      <c r="F24" s="136" t="s">
        <v>515</v>
      </c>
      <c r="G24" s="136" t="s">
        <v>515</v>
      </c>
      <c r="H24" s="136" t="s">
        <v>515</v>
      </c>
      <c r="I24" s="136"/>
      <c r="J24" s="136"/>
      <c r="K24" s="136"/>
      <c r="L24" s="136"/>
      <c r="M24" s="137"/>
      <c r="N24" s="136"/>
      <c r="O24" s="136"/>
      <c r="P24" s="136"/>
      <c r="Q24" s="136"/>
      <c r="R24" s="136"/>
      <c r="S24" s="136"/>
      <c r="T24" s="136"/>
      <c r="U24" s="136"/>
      <c r="V24" s="143"/>
      <c r="W24" s="136"/>
      <c r="X24" s="143"/>
      <c r="Y24" s="136"/>
      <c r="Z24" s="136"/>
      <c r="AA24" s="150"/>
    </row>
    <row r="25" spans="2:27" ht="33.75" customHeight="1">
      <c r="B25" s="314"/>
      <c r="C25" s="316"/>
      <c r="D25" s="317" t="s">
        <v>516</v>
      </c>
      <c r="E25" s="317"/>
      <c r="F25" s="122" t="s">
        <v>493</v>
      </c>
      <c r="G25" s="122" t="s">
        <v>493</v>
      </c>
      <c r="H25" s="122" t="s">
        <v>493</v>
      </c>
      <c r="I25" s="122" t="s">
        <v>493</v>
      </c>
      <c r="J25" s="136" t="s">
        <v>493</v>
      </c>
      <c r="K25" s="122" t="s">
        <v>493</v>
      </c>
      <c r="L25" s="122" t="s">
        <v>493</v>
      </c>
      <c r="M25" s="152" t="s">
        <v>493</v>
      </c>
      <c r="N25" s="152" t="s">
        <v>493</v>
      </c>
      <c r="O25" s="152" t="s">
        <v>493</v>
      </c>
      <c r="P25" s="152" t="s">
        <v>493</v>
      </c>
      <c r="Q25" s="152" t="s">
        <v>493</v>
      </c>
      <c r="R25" s="152" t="s">
        <v>493</v>
      </c>
      <c r="S25" s="152" t="s">
        <v>493</v>
      </c>
      <c r="T25" s="152" t="s">
        <v>493</v>
      </c>
      <c r="U25" s="152" t="s">
        <v>493</v>
      </c>
      <c r="V25" s="152" t="s">
        <v>493</v>
      </c>
      <c r="W25" s="152" t="s">
        <v>493</v>
      </c>
      <c r="X25" s="144" t="s">
        <v>493</v>
      </c>
      <c r="Y25" s="122" t="s">
        <v>493</v>
      </c>
      <c r="Z25" s="136" t="s">
        <v>517</v>
      </c>
      <c r="AA25" s="150"/>
    </row>
    <row r="26" spans="2:27" s="79" customFormat="1" ht="27" customHeight="1">
      <c r="B26" s="315"/>
      <c r="C26" s="339" t="s">
        <v>495</v>
      </c>
      <c r="D26" s="340"/>
      <c r="E26" s="341"/>
      <c r="F26" s="118"/>
      <c r="G26" s="118"/>
      <c r="H26" s="118"/>
      <c r="I26" s="118">
        <v>1</v>
      </c>
      <c r="J26" s="118">
        <v>1</v>
      </c>
      <c r="K26" s="118">
        <v>1</v>
      </c>
      <c r="L26" s="118">
        <v>1</v>
      </c>
      <c r="M26" s="153" t="s">
        <v>518</v>
      </c>
      <c r="N26" s="118">
        <v>1</v>
      </c>
      <c r="O26" s="118">
        <v>1</v>
      </c>
      <c r="P26" s="83">
        <v>1</v>
      </c>
      <c r="Q26" s="118">
        <v>1</v>
      </c>
      <c r="R26" s="118">
        <v>1</v>
      </c>
      <c r="S26" s="118">
        <v>1</v>
      </c>
      <c r="T26" s="118">
        <v>1</v>
      </c>
      <c r="U26" s="118">
        <v>1</v>
      </c>
      <c r="V26" s="154">
        <v>1</v>
      </c>
      <c r="W26" s="118">
        <v>1</v>
      </c>
      <c r="X26" s="154">
        <v>1</v>
      </c>
      <c r="Y26" s="118">
        <v>1</v>
      </c>
      <c r="Z26" s="118">
        <v>1</v>
      </c>
      <c r="AA26" s="119"/>
    </row>
    <row r="27" spans="2:27" ht="33.75" customHeight="1">
      <c r="B27" s="313">
        <v>4</v>
      </c>
      <c r="C27" s="316" t="s">
        <v>519</v>
      </c>
      <c r="D27" s="317" t="s">
        <v>520</v>
      </c>
      <c r="E27" s="317"/>
      <c r="F27" s="122" t="s">
        <v>493</v>
      </c>
      <c r="G27" s="122" t="s">
        <v>493</v>
      </c>
      <c r="H27" s="122" t="s">
        <v>493</v>
      </c>
      <c r="I27" s="122" t="s">
        <v>493</v>
      </c>
      <c r="J27" s="122" t="s">
        <v>493</v>
      </c>
      <c r="K27" s="122" t="s">
        <v>493</v>
      </c>
      <c r="L27" s="122" t="s">
        <v>517</v>
      </c>
      <c r="M27" s="152" t="s">
        <v>493</v>
      </c>
      <c r="N27" s="122" t="s">
        <v>493</v>
      </c>
      <c r="O27" s="122" t="s">
        <v>493</v>
      </c>
      <c r="P27" s="122" t="s">
        <v>493</v>
      </c>
      <c r="Q27" s="122" t="s">
        <v>493</v>
      </c>
      <c r="R27" s="122" t="s">
        <v>493</v>
      </c>
      <c r="S27" s="122" t="s">
        <v>493</v>
      </c>
      <c r="T27" s="122" t="s">
        <v>493</v>
      </c>
      <c r="U27" s="122" t="s">
        <v>493</v>
      </c>
      <c r="V27" s="144" t="s">
        <v>493</v>
      </c>
      <c r="W27" s="122" t="s">
        <v>493</v>
      </c>
      <c r="X27" s="144" t="s">
        <v>493</v>
      </c>
      <c r="Y27" s="122" t="s">
        <v>493</v>
      </c>
      <c r="Z27" s="122" t="s">
        <v>517</v>
      </c>
      <c r="AA27" s="124"/>
    </row>
    <row r="28" spans="2:29" ht="33.75" customHeight="1">
      <c r="B28" s="314"/>
      <c r="C28" s="316"/>
      <c r="D28" s="317" t="s">
        <v>521</v>
      </c>
      <c r="E28" s="317"/>
      <c r="F28" s="122" t="s">
        <v>522</v>
      </c>
      <c r="G28" s="122" t="s">
        <v>522</v>
      </c>
      <c r="H28" s="122" t="s">
        <v>522</v>
      </c>
      <c r="I28" s="155">
        <v>0.901</v>
      </c>
      <c r="J28" s="136">
        <v>1</v>
      </c>
      <c r="K28" s="174">
        <v>0.962</v>
      </c>
      <c r="L28" s="134">
        <v>0.8</v>
      </c>
      <c r="M28" s="156">
        <v>1</v>
      </c>
      <c r="N28" s="157">
        <v>0.963</v>
      </c>
      <c r="O28" s="134">
        <v>0.87</v>
      </c>
      <c r="P28" s="134">
        <v>0.42</v>
      </c>
      <c r="Q28" s="157">
        <v>0.973</v>
      </c>
      <c r="R28" s="134">
        <v>1</v>
      </c>
      <c r="S28" s="134">
        <v>0.72</v>
      </c>
      <c r="T28" s="134">
        <v>0.95</v>
      </c>
      <c r="U28" s="134">
        <v>0.7</v>
      </c>
      <c r="V28" s="217">
        <v>0.871</v>
      </c>
      <c r="W28" s="134">
        <v>0.95</v>
      </c>
      <c r="X28" s="158" t="s">
        <v>523</v>
      </c>
      <c r="Y28" s="134">
        <v>0.95</v>
      </c>
      <c r="Z28" s="155">
        <v>0.649</v>
      </c>
      <c r="AA28" s="159"/>
      <c r="AB28" s="142">
        <f>SUM(I28:Z28)</f>
        <v>14.678999999999998</v>
      </c>
      <c r="AC28" s="74">
        <v>18</v>
      </c>
    </row>
    <row r="29" spans="2:29" s="79" customFormat="1" ht="21" customHeight="1">
      <c r="B29" s="315"/>
      <c r="C29" s="339" t="s">
        <v>495</v>
      </c>
      <c r="D29" s="340"/>
      <c r="E29" s="341"/>
      <c r="F29" s="118"/>
      <c r="G29" s="160"/>
      <c r="H29" s="160"/>
      <c r="I29" s="118">
        <v>0</v>
      </c>
      <c r="J29" s="118">
        <v>1</v>
      </c>
      <c r="K29" s="146">
        <v>1</v>
      </c>
      <c r="L29" s="118">
        <v>0</v>
      </c>
      <c r="M29" s="118">
        <v>1</v>
      </c>
      <c r="N29" s="118">
        <v>1</v>
      </c>
      <c r="O29" s="118">
        <v>0</v>
      </c>
      <c r="P29" s="83">
        <v>0</v>
      </c>
      <c r="Q29" s="118">
        <v>1</v>
      </c>
      <c r="R29" s="118">
        <v>1</v>
      </c>
      <c r="S29" s="118">
        <v>0</v>
      </c>
      <c r="T29" s="118">
        <v>1</v>
      </c>
      <c r="U29" s="118">
        <v>0</v>
      </c>
      <c r="V29" s="154">
        <v>0</v>
      </c>
      <c r="W29" s="118">
        <v>1</v>
      </c>
      <c r="X29" s="161">
        <v>1</v>
      </c>
      <c r="Y29" s="118">
        <v>1</v>
      </c>
      <c r="Z29" s="118">
        <v>0</v>
      </c>
      <c r="AA29" s="119"/>
      <c r="AB29" s="162">
        <f>SUM(I29:Z29)</f>
        <v>10</v>
      </c>
      <c r="AC29" s="79">
        <f>AB28/AC28</f>
        <v>0.8154999999999999</v>
      </c>
    </row>
    <row r="30" spans="2:28" ht="48.75" customHeight="1">
      <c r="B30" s="313">
        <v>5</v>
      </c>
      <c r="C30" s="123" t="s">
        <v>357</v>
      </c>
      <c r="D30" s="317" t="s">
        <v>524</v>
      </c>
      <c r="E30" s="317"/>
      <c r="F30" s="122" t="s">
        <v>511</v>
      </c>
      <c r="G30" s="122" t="s">
        <v>511</v>
      </c>
      <c r="H30" s="122" t="s">
        <v>511</v>
      </c>
      <c r="I30" s="136">
        <v>1</v>
      </c>
      <c r="J30" s="136">
        <v>1</v>
      </c>
      <c r="K30" s="136">
        <v>1</v>
      </c>
      <c r="L30" s="136">
        <v>0.5</v>
      </c>
      <c r="M30" s="136">
        <v>1</v>
      </c>
      <c r="N30" s="136">
        <v>1</v>
      </c>
      <c r="O30" s="136">
        <v>1</v>
      </c>
      <c r="P30" s="136">
        <v>1</v>
      </c>
      <c r="Q30" s="136">
        <v>1</v>
      </c>
      <c r="R30" s="136">
        <v>1</v>
      </c>
      <c r="S30" s="136">
        <v>1</v>
      </c>
      <c r="T30" s="136">
        <v>1</v>
      </c>
      <c r="U30" s="136">
        <v>0.8</v>
      </c>
      <c r="V30" s="136">
        <v>1</v>
      </c>
      <c r="W30" s="136">
        <v>1</v>
      </c>
      <c r="X30" s="136">
        <v>1</v>
      </c>
      <c r="Y30" s="136">
        <v>0.8</v>
      </c>
      <c r="Z30" s="151">
        <v>0.5</v>
      </c>
      <c r="AA30" s="163"/>
      <c r="AB30" s="162"/>
    </row>
    <row r="31" spans="2:28" s="79" customFormat="1" ht="16.5" customHeight="1">
      <c r="B31" s="315"/>
      <c r="C31" s="318" t="s">
        <v>495</v>
      </c>
      <c r="D31" s="319"/>
      <c r="E31" s="320"/>
      <c r="F31" s="146"/>
      <c r="G31" s="146"/>
      <c r="H31" s="146"/>
      <c r="I31" s="118">
        <v>1</v>
      </c>
      <c r="J31" s="118">
        <v>1</v>
      </c>
      <c r="K31" s="146">
        <v>1</v>
      </c>
      <c r="L31" s="118">
        <v>0</v>
      </c>
      <c r="M31" s="118">
        <v>1</v>
      </c>
      <c r="N31" s="118">
        <v>1</v>
      </c>
      <c r="O31" s="118">
        <v>1</v>
      </c>
      <c r="P31" s="83">
        <v>1</v>
      </c>
      <c r="Q31" s="118">
        <v>1</v>
      </c>
      <c r="R31" s="118">
        <v>1</v>
      </c>
      <c r="S31" s="118">
        <v>1</v>
      </c>
      <c r="T31" s="118">
        <v>1</v>
      </c>
      <c r="U31" s="118">
        <v>1</v>
      </c>
      <c r="V31" s="154">
        <v>1</v>
      </c>
      <c r="W31" s="118">
        <v>1</v>
      </c>
      <c r="X31" s="161">
        <v>1</v>
      </c>
      <c r="Y31" s="118">
        <v>1</v>
      </c>
      <c r="Z31" s="118">
        <v>0</v>
      </c>
      <c r="AA31" s="119"/>
      <c r="AB31" s="162">
        <f>SUM(I31:Z31)</f>
        <v>16</v>
      </c>
    </row>
    <row r="32" spans="2:27" ht="31.5" customHeight="1">
      <c r="B32" s="313">
        <v>6</v>
      </c>
      <c r="C32" s="316" t="s">
        <v>525</v>
      </c>
      <c r="D32" s="331" t="s">
        <v>526</v>
      </c>
      <c r="E32" s="331"/>
      <c r="F32" s="122"/>
      <c r="G32" s="122"/>
      <c r="H32" s="122"/>
      <c r="I32" s="122"/>
      <c r="J32" s="122"/>
      <c r="K32" s="122"/>
      <c r="L32" s="122"/>
      <c r="M32" s="152"/>
      <c r="N32" s="122"/>
      <c r="O32" s="122"/>
      <c r="P32" s="122"/>
      <c r="Q32" s="122"/>
      <c r="R32" s="122"/>
      <c r="S32" s="122"/>
      <c r="T32" s="122"/>
      <c r="U32" s="122"/>
      <c r="V32" s="144"/>
      <c r="W32" s="122"/>
      <c r="X32" s="144"/>
      <c r="Y32" s="122"/>
      <c r="Z32" s="122"/>
      <c r="AA32" s="124"/>
    </row>
    <row r="33" spans="2:27" ht="30" customHeight="1">
      <c r="B33" s="314"/>
      <c r="C33" s="316"/>
      <c r="D33" s="331" t="s">
        <v>527</v>
      </c>
      <c r="E33" s="331"/>
      <c r="F33" s="122"/>
      <c r="G33" s="122"/>
      <c r="H33" s="122"/>
      <c r="I33" s="122"/>
      <c r="J33" s="122"/>
      <c r="K33" s="122"/>
      <c r="L33" s="122"/>
      <c r="M33" s="152"/>
      <c r="N33" s="122"/>
      <c r="O33" s="122"/>
      <c r="P33" s="122"/>
      <c r="Q33" s="122"/>
      <c r="R33" s="122"/>
      <c r="S33" s="122"/>
      <c r="T33" s="122"/>
      <c r="U33" s="122"/>
      <c r="V33" s="144"/>
      <c r="W33" s="122"/>
      <c r="X33" s="144"/>
      <c r="Y33" s="122"/>
      <c r="Z33" s="122"/>
      <c r="AA33" s="124"/>
    </row>
    <row r="34" spans="2:27" ht="39.75" customHeight="1">
      <c r="B34" s="314"/>
      <c r="C34" s="316"/>
      <c r="D34" s="336" t="s">
        <v>528</v>
      </c>
      <c r="E34" s="336"/>
      <c r="F34" s="122" t="s">
        <v>493</v>
      </c>
      <c r="G34" s="122" t="s">
        <v>493</v>
      </c>
      <c r="H34" s="122" t="s">
        <v>493</v>
      </c>
      <c r="I34" s="122" t="s">
        <v>493</v>
      </c>
      <c r="J34" s="122" t="s">
        <v>504</v>
      </c>
      <c r="K34" s="122" t="s">
        <v>493</v>
      </c>
      <c r="L34" s="122" t="s">
        <v>493</v>
      </c>
      <c r="M34" s="122" t="s">
        <v>493</v>
      </c>
      <c r="N34" s="122" t="s">
        <v>493</v>
      </c>
      <c r="O34" s="122" t="s">
        <v>493</v>
      </c>
      <c r="P34" s="122" t="s">
        <v>493</v>
      </c>
      <c r="Q34" s="122" t="s">
        <v>493</v>
      </c>
      <c r="R34" s="122" t="s">
        <v>493</v>
      </c>
      <c r="S34" s="122" t="s">
        <v>504</v>
      </c>
      <c r="T34" s="122" t="s">
        <v>504</v>
      </c>
      <c r="U34" s="122" t="s">
        <v>493</v>
      </c>
      <c r="V34" s="122" t="s">
        <v>506</v>
      </c>
      <c r="W34" s="122" t="s">
        <v>493</v>
      </c>
      <c r="X34" s="144" t="s">
        <v>504</v>
      </c>
      <c r="Y34" s="122" t="s">
        <v>493</v>
      </c>
      <c r="Z34" s="122" t="s">
        <v>505</v>
      </c>
      <c r="AA34" s="124"/>
    </row>
    <row r="35" spans="2:27" ht="30" customHeight="1">
      <c r="B35" s="314"/>
      <c r="C35" s="316"/>
      <c r="D35" s="317" t="s">
        <v>529</v>
      </c>
      <c r="E35" s="317"/>
      <c r="F35" s="122" t="s">
        <v>493</v>
      </c>
      <c r="G35" s="122" t="s">
        <v>493</v>
      </c>
      <c r="H35" s="122" t="s">
        <v>493</v>
      </c>
      <c r="I35" s="122" t="s">
        <v>493</v>
      </c>
      <c r="J35" s="122" t="s">
        <v>504</v>
      </c>
      <c r="K35" s="122" t="s">
        <v>493</v>
      </c>
      <c r="L35" s="122" t="s">
        <v>506</v>
      </c>
      <c r="M35" s="152" t="s">
        <v>493</v>
      </c>
      <c r="N35" s="122" t="s">
        <v>493</v>
      </c>
      <c r="O35" s="122" t="s">
        <v>493</v>
      </c>
      <c r="P35" s="122" t="s">
        <v>493</v>
      </c>
      <c r="Q35" s="122" t="s">
        <v>493</v>
      </c>
      <c r="R35" s="122" t="s">
        <v>493</v>
      </c>
      <c r="S35" s="122" t="s">
        <v>504</v>
      </c>
      <c r="T35" s="122" t="s">
        <v>504</v>
      </c>
      <c r="U35" s="122" t="s">
        <v>493</v>
      </c>
      <c r="V35" s="122" t="s">
        <v>493</v>
      </c>
      <c r="W35" s="122" t="s">
        <v>493</v>
      </c>
      <c r="X35" s="144" t="s">
        <v>504</v>
      </c>
      <c r="Y35" s="122" t="s">
        <v>493</v>
      </c>
      <c r="Z35" s="122" t="s">
        <v>504</v>
      </c>
      <c r="AA35" s="124"/>
    </row>
    <row r="36" spans="2:27" ht="21" customHeight="1">
      <c r="B36" s="314"/>
      <c r="C36" s="316"/>
      <c r="D36" s="337" t="s">
        <v>530</v>
      </c>
      <c r="E36" s="317"/>
      <c r="F36" s="164" t="s">
        <v>531</v>
      </c>
      <c r="G36" s="164" t="s">
        <v>531</v>
      </c>
      <c r="H36" s="164" t="s">
        <v>531</v>
      </c>
      <c r="I36" s="164" t="s">
        <v>531</v>
      </c>
      <c r="J36" s="164" t="s">
        <v>531</v>
      </c>
      <c r="K36" s="164" t="s">
        <v>531</v>
      </c>
      <c r="L36" s="164" t="s">
        <v>531</v>
      </c>
      <c r="M36" s="165" t="s">
        <v>531</v>
      </c>
      <c r="N36" s="164" t="s">
        <v>532</v>
      </c>
      <c r="O36" s="122" t="s">
        <v>533</v>
      </c>
      <c r="P36" s="164" t="s">
        <v>534</v>
      </c>
      <c r="Q36" s="164" t="s">
        <v>531</v>
      </c>
      <c r="R36" s="164" t="s">
        <v>531</v>
      </c>
      <c r="S36" s="164" t="s">
        <v>531</v>
      </c>
      <c r="T36" s="164" t="s">
        <v>531</v>
      </c>
      <c r="U36" s="164" t="s">
        <v>535</v>
      </c>
      <c r="V36" s="144" t="s">
        <v>536</v>
      </c>
      <c r="W36" s="164" t="s">
        <v>531</v>
      </c>
      <c r="X36" s="166" t="s">
        <v>531</v>
      </c>
      <c r="Y36" s="164" t="s">
        <v>531</v>
      </c>
      <c r="Z36" s="122"/>
      <c r="AA36" s="124"/>
    </row>
    <row r="37" spans="2:27" ht="45.75" customHeight="1">
      <c r="B37" s="314"/>
      <c r="C37" s="316"/>
      <c r="D37" s="338" t="s">
        <v>537</v>
      </c>
      <c r="E37" s="323"/>
      <c r="F37" s="122" t="s">
        <v>538</v>
      </c>
      <c r="G37" s="122" t="s">
        <v>539</v>
      </c>
      <c r="H37" s="122" t="s">
        <v>540</v>
      </c>
      <c r="I37" s="122" t="s">
        <v>541</v>
      </c>
      <c r="J37" s="122" t="s">
        <v>504</v>
      </c>
      <c r="K37" s="122" t="s">
        <v>493</v>
      </c>
      <c r="L37" s="122" t="s">
        <v>504</v>
      </c>
      <c r="M37" s="152" t="s">
        <v>493</v>
      </c>
      <c r="N37" s="152" t="s">
        <v>493</v>
      </c>
      <c r="O37" s="152" t="s">
        <v>493</v>
      </c>
      <c r="P37" s="152" t="s">
        <v>493</v>
      </c>
      <c r="Q37" s="152" t="s">
        <v>493</v>
      </c>
      <c r="R37" s="152" t="s">
        <v>493</v>
      </c>
      <c r="S37" s="122" t="s">
        <v>504</v>
      </c>
      <c r="T37" s="122" t="s">
        <v>504</v>
      </c>
      <c r="U37" s="152" t="s">
        <v>493</v>
      </c>
      <c r="V37" s="122" t="s">
        <v>504</v>
      </c>
      <c r="W37" s="122" t="s">
        <v>493</v>
      </c>
      <c r="X37" s="144" t="s">
        <v>504</v>
      </c>
      <c r="Y37" s="122" t="s">
        <v>493</v>
      </c>
      <c r="Z37" s="144" t="s">
        <v>504</v>
      </c>
      <c r="AA37" s="167"/>
    </row>
    <row r="38" spans="2:27" ht="36" customHeight="1">
      <c r="B38" s="314"/>
      <c r="C38" s="316"/>
      <c r="D38" s="317" t="s">
        <v>542</v>
      </c>
      <c r="E38" s="317"/>
      <c r="F38" s="122" t="s">
        <v>543</v>
      </c>
      <c r="G38" s="122" t="s">
        <v>544</v>
      </c>
      <c r="H38" s="122" t="s">
        <v>545</v>
      </c>
      <c r="I38" s="122" t="s">
        <v>541</v>
      </c>
      <c r="J38" s="122" t="s">
        <v>504</v>
      </c>
      <c r="K38" s="122" t="s">
        <v>493</v>
      </c>
      <c r="L38" s="122" t="s">
        <v>504</v>
      </c>
      <c r="M38" s="152" t="s">
        <v>493</v>
      </c>
      <c r="N38" s="152" t="s">
        <v>493</v>
      </c>
      <c r="O38" s="152" t="s">
        <v>493</v>
      </c>
      <c r="P38" s="152" t="s">
        <v>493</v>
      </c>
      <c r="Q38" s="152" t="s">
        <v>493</v>
      </c>
      <c r="R38" s="152" t="s">
        <v>493</v>
      </c>
      <c r="S38" s="122" t="s">
        <v>504</v>
      </c>
      <c r="T38" s="122" t="s">
        <v>504</v>
      </c>
      <c r="U38" s="152" t="s">
        <v>493</v>
      </c>
      <c r="V38" s="122" t="s">
        <v>504</v>
      </c>
      <c r="W38" s="122" t="s">
        <v>493</v>
      </c>
      <c r="X38" s="144" t="s">
        <v>504</v>
      </c>
      <c r="Y38" s="122" t="s">
        <v>493</v>
      </c>
      <c r="Z38" s="144" t="s">
        <v>504</v>
      </c>
      <c r="AA38" s="167"/>
    </row>
    <row r="39" spans="2:27" ht="57" customHeight="1">
      <c r="B39" s="314"/>
      <c r="C39" s="316"/>
      <c r="D39" s="337" t="s">
        <v>546</v>
      </c>
      <c r="E39" s="317"/>
      <c r="F39" s="122" t="s">
        <v>493</v>
      </c>
      <c r="G39" s="136" t="s">
        <v>547</v>
      </c>
      <c r="H39" s="122" t="s">
        <v>493</v>
      </c>
      <c r="I39" s="122" t="s">
        <v>541</v>
      </c>
      <c r="J39" s="122" t="s">
        <v>504</v>
      </c>
      <c r="K39" s="122" t="s">
        <v>493</v>
      </c>
      <c r="L39" s="122" t="s">
        <v>504</v>
      </c>
      <c r="M39" s="152" t="s">
        <v>493</v>
      </c>
      <c r="N39" s="122" t="s">
        <v>493</v>
      </c>
      <c r="O39" s="122" t="s">
        <v>493</v>
      </c>
      <c r="P39" s="122" t="s">
        <v>493</v>
      </c>
      <c r="Q39" s="152" t="s">
        <v>493</v>
      </c>
      <c r="R39" s="152" t="s">
        <v>493</v>
      </c>
      <c r="S39" s="122" t="s">
        <v>504</v>
      </c>
      <c r="T39" s="122" t="s">
        <v>504</v>
      </c>
      <c r="U39" s="122" t="s">
        <v>493</v>
      </c>
      <c r="V39" s="122" t="s">
        <v>504</v>
      </c>
      <c r="W39" s="122" t="s">
        <v>493</v>
      </c>
      <c r="X39" s="144" t="s">
        <v>504</v>
      </c>
      <c r="Y39" s="122" t="s">
        <v>493</v>
      </c>
      <c r="Z39" s="122" t="s">
        <v>504</v>
      </c>
      <c r="AA39" s="124"/>
    </row>
    <row r="40" spans="2:27" ht="24" customHeight="1">
      <c r="B40" s="314"/>
      <c r="C40" s="316"/>
      <c r="D40" s="308" t="s">
        <v>548</v>
      </c>
      <c r="E40" s="308"/>
      <c r="F40" s="122" t="s">
        <v>493</v>
      </c>
      <c r="G40" s="122" t="s">
        <v>493</v>
      </c>
      <c r="H40" s="122" t="s">
        <v>493</v>
      </c>
      <c r="I40" s="122" t="s">
        <v>541</v>
      </c>
      <c r="J40" s="122" t="s">
        <v>504</v>
      </c>
      <c r="K40" s="122" t="s">
        <v>493</v>
      </c>
      <c r="L40" s="122" t="s">
        <v>504</v>
      </c>
      <c r="M40" s="152" t="s">
        <v>493</v>
      </c>
      <c r="N40" s="152" t="s">
        <v>493</v>
      </c>
      <c r="O40" s="152" t="s">
        <v>493</v>
      </c>
      <c r="P40" s="152" t="s">
        <v>493</v>
      </c>
      <c r="Q40" s="152" t="s">
        <v>493</v>
      </c>
      <c r="R40" s="152" t="s">
        <v>493</v>
      </c>
      <c r="S40" s="122" t="s">
        <v>504</v>
      </c>
      <c r="T40" s="122" t="s">
        <v>504</v>
      </c>
      <c r="U40" s="152" t="s">
        <v>493</v>
      </c>
      <c r="V40" s="122" t="s">
        <v>504</v>
      </c>
      <c r="W40" s="122" t="s">
        <v>493</v>
      </c>
      <c r="X40" s="144" t="s">
        <v>504</v>
      </c>
      <c r="Y40" s="122" t="s">
        <v>493</v>
      </c>
      <c r="Z40" s="144" t="s">
        <v>504</v>
      </c>
      <c r="AA40" s="167"/>
    </row>
    <row r="41" spans="2:27" ht="21.75" customHeight="1">
      <c r="B41" s="314"/>
      <c r="C41" s="316"/>
      <c r="D41" s="308" t="s">
        <v>549</v>
      </c>
      <c r="E41" s="308"/>
      <c r="F41" s="122" t="s">
        <v>550</v>
      </c>
      <c r="G41" s="122" t="s">
        <v>551</v>
      </c>
      <c r="H41" s="122" t="s">
        <v>552</v>
      </c>
      <c r="I41" s="122" t="s">
        <v>541</v>
      </c>
      <c r="J41" s="122" t="s">
        <v>504</v>
      </c>
      <c r="K41" s="122" t="s">
        <v>493</v>
      </c>
      <c r="L41" s="122" t="s">
        <v>504</v>
      </c>
      <c r="M41" s="152" t="s">
        <v>493</v>
      </c>
      <c r="N41" s="122" t="s">
        <v>493</v>
      </c>
      <c r="O41" s="122" t="s">
        <v>493</v>
      </c>
      <c r="P41" s="122" t="s">
        <v>493</v>
      </c>
      <c r="Q41" s="152" t="s">
        <v>493</v>
      </c>
      <c r="R41" s="152" t="s">
        <v>493</v>
      </c>
      <c r="S41" s="122" t="s">
        <v>504</v>
      </c>
      <c r="T41" s="122" t="s">
        <v>504</v>
      </c>
      <c r="U41" s="122" t="s">
        <v>493</v>
      </c>
      <c r="V41" s="122" t="s">
        <v>504</v>
      </c>
      <c r="W41" s="122" t="s">
        <v>493</v>
      </c>
      <c r="X41" s="144" t="s">
        <v>504</v>
      </c>
      <c r="Y41" s="122" t="s">
        <v>493</v>
      </c>
      <c r="Z41" s="122" t="s">
        <v>504</v>
      </c>
      <c r="AA41" s="124"/>
    </row>
    <row r="42" spans="2:27" ht="29.25" customHeight="1">
      <c r="B42" s="314"/>
      <c r="C42" s="316"/>
      <c r="D42" s="308" t="s">
        <v>553</v>
      </c>
      <c r="E42" s="308"/>
      <c r="F42" s="122" t="s">
        <v>493</v>
      </c>
      <c r="G42" s="122" t="s">
        <v>493</v>
      </c>
      <c r="H42" s="122" t="s">
        <v>493</v>
      </c>
      <c r="I42" s="122" t="s">
        <v>541</v>
      </c>
      <c r="J42" s="122" t="s">
        <v>504</v>
      </c>
      <c r="K42" s="122" t="s">
        <v>493</v>
      </c>
      <c r="L42" s="122" t="s">
        <v>504</v>
      </c>
      <c r="M42" s="152" t="s">
        <v>493</v>
      </c>
      <c r="N42" s="122" t="s">
        <v>493</v>
      </c>
      <c r="O42" s="122" t="s">
        <v>493</v>
      </c>
      <c r="P42" s="122" t="s">
        <v>493</v>
      </c>
      <c r="Q42" s="152" t="s">
        <v>493</v>
      </c>
      <c r="R42" s="152" t="s">
        <v>493</v>
      </c>
      <c r="S42" s="122" t="s">
        <v>504</v>
      </c>
      <c r="T42" s="122" t="s">
        <v>504</v>
      </c>
      <c r="U42" s="122" t="s">
        <v>493</v>
      </c>
      <c r="V42" s="122" t="s">
        <v>504</v>
      </c>
      <c r="W42" s="122" t="s">
        <v>493</v>
      </c>
      <c r="X42" s="144" t="s">
        <v>504</v>
      </c>
      <c r="Y42" s="122" t="s">
        <v>493</v>
      </c>
      <c r="Z42" s="122" t="s">
        <v>504</v>
      </c>
      <c r="AA42" s="124"/>
    </row>
    <row r="43" spans="2:27" ht="27" customHeight="1">
      <c r="B43" s="314"/>
      <c r="C43" s="316"/>
      <c r="D43" s="335" t="s">
        <v>554</v>
      </c>
      <c r="E43" s="335"/>
      <c r="F43" s="122" t="s">
        <v>531</v>
      </c>
      <c r="G43" s="122" t="s">
        <v>531</v>
      </c>
      <c r="H43" s="122" t="s">
        <v>531</v>
      </c>
      <c r="I43" s="122" t="s">
        <v>541</v>
      </c>
      <c r="J43" s="122" t="s">
        <v>504</v>
      </c>
      <c r="K43" s="122" t="s">
        <v>493</v>
      </c>
      <c r="L43" s="122" t="s">
        <v>504</v>
      </c>
      <c r="M43" s="152" t="s">
        <v>493</v>
      </c>
      <c r="N43" s="122" t="s">
        <v>493</v>
      </c>
      <c r="O43" s="122" t="s">
        <v>493</v>
      </c>
      <c r="P43" s="122" t="s">
        <v>493</v>
      </c>
      <c r="Q43" s="152" t="s">
        <v>493</v>
      </c>
      <c r="R43" s="152" t="s">
        <v>493</v>
      </c>
      <c r="S43" s="122" t="s">
        <v>504</v>
      </c>
      <c r="T43" s="122" t="s">
        <v>504</v>
      </c>
      <c r="U43" s="122" t="s">
        <v>493</v>
      </c>
      <c r="V43" s="122" t="s">
        <v>504</v>
      </c>
      <c r="W43" s="122" t="s">
        <v>493</v>
      </c>
      <c r="X43" s="144" t="s">
        <v>504</v>
      </c>
      <c r="Y43" s="122" t="s">
        <v>493</v>
      </c>
      <c r="Z43" s="122" t="s">
        <v>504</v>
      </c>
      <c r="AA43" s="124"/>
    </row>
    <row r="44" spans="2:27" ht="30" customHeight="1">
      <c r="B44" s="314"/>
      <c r="C44" s="316"/>
      <c r="D44" s="323" t="s">
        <v>555</v>
      </c>
      <c r="E44" s="323"/>
      <c r="F44" s="122" t="s">
        <v>493</v>
      </c>
      <c r="G44" s="122" t="s">
        <v>493</v>
      </c>
      <c r="H44" s="122" t="s">
        <v>493</v>
      </c>
      <c r="I44" s="122" t="s">
        <v>541</v>
      </c>
      <c r="J44" s="122" t="s">
        <v>504</v>
      </c>
      <c r="K44" s="122" t="s">
        <v>493</v>
      </c>
      <c r="L44" s="122" t="s">
        <v>504</v>
      </c>
      <c r="M44" s="152" t="s">
        <v>493</v>
      </c>
      <c r="N44" s="122" t="s">
        <v>493</v>
      </c>
      <c r="O44" s="122" t="s">
        <v>493</v>
      </c>
      <c r="P44" s="122" t="s">
        <v>493</v>
      </c>
      <c r="Q44" s="152" t="s">
        <v>493</v>
      </c>
      <c r="R44" s="152" t="s">
        <v>493</v>
      </c>
      <c r="S44" s="122" t="s">
        <v>504</v>
      </c>
      <c r="T44" s="122" t="s">
        <v>504</v>
      </c>
      <c r="U44" s="122" t="s">
        <v>493</v>
      </c>
      <c r="V44" s="122" t="s">
        <v>504</v>
      </c>
      <c r="W44" s="122" t="s">
        <v>493</v>
      </c>
      <c r="X44" s="144" t="s">
        <v>504</v>
      </c>
      <c r="Y44" s="122" t="s">
        <v>493</v>
      </c>
      <c r="Z44" s="122" t="s">
        <v>504</v>
      </c>
      <c r="AA44" s="124"/>
    </row>
    <row r="45" spans="2:27" ht="38.25" customHeight="1">
      <c r="B45" s="314"/>
      <c r="C45" s="316"/>
      <c r="D45" s="317" t="s">
        <v>556</v>
      </c>
      <c r="E45" s="317"/>
      <c r="F45" s="136">
        <v>1</v>
      </c>
      <c r="G45" s="136">
        <v>1</v>
      </c>
      <c r="H45" s="136">
        <v>1</v>
      </c>
      <c r="I45" s="122"/>
      <c r="J45" s="122"/>
      <c r="K45" s="122"/>
      <c r="L45" s="122"/>
      <c r="M45" s="122"/>
      <c r="N45" s="122"/>
      <c r="O45" s="122"/>
      <c r="P45" s="122"/>
      <c r="Q45" s="122"/>
      <c r="R45" s="122"/>
      <c r="S45" s="122"/>
      <c r="T45" s="122"/>
      <c r="U45" s="122"/>
      <c r="V45" s="122"/>
      <c r="W45" s="122"/>
      <c r="X45" s="122"/>
      <c r="Y45" s="122"/>
      <c r="Z45" s="122"/>
      <c r="AA45" s="124"/>
    </row>
    <row r="46" spans="2:27" ht="27" customHeight="1">
      <c r="B46" s="314"/>
      <c r="C46" s="316"/>
      <c r="D46" s="331" t="s">
        <v>557</v>
      </c>
      <c r="E46" s="331"/>
      <c r="F46" s="136"/>
      <c r="G46" s="136"/>
      <c r="H46" s="136"/>
      <c r="I46" s="122"/>
      <c r="J46" s="122"/>
      <c r="K46" s="136"/>
      <c r="L46" s="136"/>
      <c r="M46" s="137"/>
      <c r="N46" s="136"/>
      <c r="O46" s="122"/>
      <c r="P46" s="122"/>
      <c r="Q46" s="136"/>
      <c r="R46" s="122"/>
      <c r="S46" s="122"/>
      <c r="T46" s="122"/>
      <c r="U46" s="122"/>
      <c r="V46" s="144"/>
      <c r="W46" s="122"/>
      <c r="X46" s="143"/>
      <c r="Y46" s="122"/>
      <c r="Z46" s="122"/>
      <c r="AA46" s="124"/>
    </row>
    <row r="47" spans="2:27" ht="108.75" customHeight="1">
      <c r="B47" s="314"/>
      <c r="C47" s="316"/>
      <c r="D47" s="332" t="s">
        <v>558</v>
      </c>
      <c r="E47" s="332"/>
      <c r="F47" s="136" t="s">
        <v>493</v>
      </c>
      <c r="G47" s="136" t="s">
        <v>493</v>
      </c>
      <c r="H47" s="136" t="s">
        <v>493</v>
      </c>
      <c r="I47" s="136" t="s">
        <v>493</v>
      </c>
      <c r="J47" s="136" t="s">
        <v>493</v>
      </c>
      <c r="K47" s="136" t="s">
        <v>493</v>
      </c>
      <c r="L47" s="136" t="s">
        <v>493</v>
      </c>
      <c r="M47" s="136" t="s">
        <v>493</v>
      </c>
      <c r="N47" s="136" t="s">
        <v>493</v>
      </c>
      <c r="O47" s="136" t="s">
        <v>493</v>
      </c>
      <c r="P47" s="136" t="s">
        <v>493</v>
      </c>
      <c r="Q47" s="136" t="s">
        <v>493</v>
      </c>
      <c r="R47" s="136" t="s">
        <v>493</v>
      </c>
      <c r="S47" s="136" t="s">
        <v>493</v>
      </c>
      <c r="T47" s="136" t="s">
        <v>493</v>
      </c>
      <c r="U47" s="136" t="s">
        <v>493</v>
      </c>
      <c r="V47" s="136" t="s">
        <v>493</v>
      </c>
      <c r="W47" s="136" t="s">
        <v>493</v>
      </c>
      <c r="X47" s="136" t="s">
        <v>493</v>
      </c>
      <c r="Y47" s="136" t="s">
        <v>493</v>
      </c>
      <c r="Z47" s="136" t="s">
        <v>493</v>
      </c>
      <c r="AA47" s="150"/>
    </row>
    <row r="48" spans="2:28" ht="31.5" customHeight="1">
      <c r="B48" s="315"/>
      <c r="C48" s="310" t="s">
        <v>495</v>
      </c>
      <c r="D48" s="311"/>
      <c r="E48" s="312"/>
      <c r="F48" s="168"/>
      <c r="G48" s="168"/>
      <c r="H48" s="168"/>
      <c r="I48" s="118">
        <v>1</v>
      </c>
      <c r="J48" s="118">
        <v>0</v>
      </c>
      <c r="K48" s="118">
        <v>1</v>
      </c>
      <c r="L48" s="118">
        <v>0</v>
      </c>
      <c r="M48" s="118">
        <v>1</v>
      </c>
      <c r="N48" s="118">
        <v>1</v>
      </c>
      <c r="O48" s="118">
        <v>1</v>
      </c>
      <c r="P48" s="118">
        <v>1</v>
      </c>
      <c r="Q48" s="118">
        <v>1</v>
      </c>
      <c r="R48" s="118">
        <v>1</v>
      </c>
      <c r="S48" s="118">
        <v>1</v>
      </c>
      <c r="T48" s="118">
        <v>0</v>
      </c>
      <c r="U48" s="118">
        <v>1</v>
      </c>
      <c r="V48" s="154">
        <v>0</v>
      </c>
      <c r="W48" s="118">
        <v>1</v>
      </c>
      <c r="X48" s="154">
        <v>0</v>
      </c>
      <c r="Y48" s="118">
        <v>1</v>
      </c>
      <c r="Z48" s="118">
        <v>0</v>
      </c>
      <c r="AA48" s="119"/>
      <c r="AB48" s="74">
        <f>SUM(I48:Z48)</f>
        <v>12</v>
      </c>
    </row>
    <row r="49" spans="2:27" ht="31.5" customHeight="1">
      <c r="B49" s="313">
        <v>7</v>
      </c>
      <c r="C49" s="333" t="s">
        <v>431</v>
      </c>
      <c r="D49" s="331" t="s">
        <v>559</v>
      </c>
      <c r="E49" s="331"/>
      <c r="F49" s="136"/>
      <c r="G49" s="136"/>
      <c r="H49" s="136"/>
      <c r="I49" s="122"/>
      <c r="J49" s="122"/>
      <c r="K49" s="136"/>
      <c r="L49" s="122"/>
      <c r="M49" s="137"/>
      <c r="N49" s="136"/>
      <c r="O49" s="122"/>
      <c r="P49" s="122"/>
      <c r="Q49" s="136"/>
      <c r="R49" s="122"/>
      <c r="S49" s="122"/>
      <c r="T49" s="122"/>
      <c r="U49" s="122"/>
      <c r="V49" s="144"/>
      <c r="W49" s="122"/>
      <c r="X49" s="143"/>
      <c r="Y49" s="122"/>
      <c r="Z49" s="122"/>
      <c r="AA49" s="124"/>
    </row>
    <row r="50" spans="2:27" ht="36.75" customHeight="1">
      <c r="B50" s="314"/>
      <c r="C50" s="333"/>
      <c r="D50" s="334" t="s">
        <v>560</v>
      </c>
      <c r="E50" s="334"/>
      <c r="F50" s="122" t="s">
        <v>493</v>
      </c>
      <c r="G50" s="122" t="s">
        <v>493</v>
      </c>
      <c r="H50" s="122" t="s">
        <v>493</v>
      </c>
      <c r="I50" s="122" t="s">
        <v>504</v>
      </c>
      <c r="J50" s="122" t="s">
        <v>504</v>
      </c>
      <c r="K50" s="122" t="s">
        <v>504</v>
      </c>
      <c r="L50" s="122" t="s">
        <v>504</v>
      </c>
      <c r="M50" s="122" t="s">
        <v>504</v>
      </c>
      <c r="N50" s="122" t="s">
        <v>504</v>
      </c>
      <c r="O50" s="122" t="s">
        <v>504</v>
      </c>
      <c r="P50" s="122" t="s">
        <v>504</v>
      </c>
      <c r="Q50" s="122" t="s">
        <v>504</v>
      </c>
      <c r="R50" s="122" t="s">
        <v>493</v>
      </c>
      <c r="S50" s="122" t="s">
        <v>504</v>
      </c>
      <c r="T50" s="122" t="s">
        <v>504</v>
      </c>
      <c r="U50" s="122" t="s">
        <v>504</v>
      </c>
      <c r="V50" s="122" t="s">
        <v>504</v>
      </c>
      <c r="W50" s="122" t="s">
        <v>504</v>
      </c>
      <c r="X50" s="122" t="s">
        <v>504</v>
      </c>
      <c r="Y50" s="122" t="s">
        <v>504</v>
      </c>
      <c r="Z50" s="122" t="s">
        <v>504</v>
      </c>
      <c r="AA50" s="124"/>
    </row>
    <row r="51" spans="2:27" ht="28.5" customHeight="1">
      <c r="B51" s="314"/>
      <c r="C51" s="333"/>
      <c r="D51" s="328" t="s">
        <v>561</v>
      </c>
      <c r="E51" s="328"/>
      <c r="F51" s="122" t="s">
        <v>493</v>
      </c>
      <c r="G51" s="122" t="s">
        <v>493</v>
      </c>
      <c r="H51" s="122" t="s">
        <v>493</v>
      </c>
      <c r="I51" s="122" t="s">
        <v>504</v>
      </c>
      <c r="J51" s="122" t="s">
        <v>504</v>
      </c>
      <c r="K51" s="122" t="s">
        <v>504</v>
      </c>
      <c r="L51" s="122" t="s">
        <v>504</v>
      </c>
      <c r="M51" s="122" t="s">
        <v>504</v>
      </c>
      <c r="N51" s="122" t="s">
        <v>504</v>
      </c>
      <c r="O51" s="122" t="s">
        <v>504</v>
      </c>
      <c r="P51" s="122" t="s">
        <v>504</v>
      </c>
      <c r="Q51" s="122" t="s">
        <v>504</v>
      </c>
      <c r="R51" s="122" t="s">
        <v>493</v>
      </c>
      <c r="S51" s="122" t="s">
        <v>504</v>
      </c>
      <c r="T51" s="122" t="s">
        <v>493</v>
      </c>
      <c r="U51" s="122" t="s">
        <v>504</v>
      </c>
      <c r="V51" s="122" t="s">
        <v>504</v>
      </c>
      <c r="W51" s="122" t="s">
        <v>504</v>
      </c>
      <c r="X51" s="122" t="s">
        <v>504</v>
      </c>
      <c r="Y51" s="122" t="s">
        <v>504</v>
      </c>
      <c r="Z51" s="122" t="s">
        <v>504</v>
      </c>
      <c r="AA51" s="124"/>
    </row>
    <row r="52" spans="2:27" ht="71.25" customHeight="1">
      <c r="B52" s="314"/>
      <c r="C52" s="333"/>
      <c r="D52" s="328" t="s">
        <v>562</v>
      </c>
      <c r="E52" s="328"/>
      <c r="F52" s="122" t="s">
        <v>493</v>
      </c>
      <c r="G52" s="122" t="s">
        <v>493</v>
      </c>
      <c r="H52" s="122" t="s">
        <v>493</v>
      </c>
      <c r="I52" s="122" t="s">
        <v>504</v>
      </c>
      <c r="J52" s="122" t="s">
        <v>504</v>
      </c>
      <c r="K52" s="122" t="s">
        <v>504</v>
      </c>
      <c r="L52" s="122" t="s">
        <v>504</v>
      </c>
      <c r="M52" s="122" t="s">
        <v>504</v>
      </c>
      <c r="N52" s="122" t="s">
        <v>504</v>
      </c>
      <c r="O52" s="122" t="s">
        <v>504</v>
      </c>
      <c r="P52" s="122" t="s">
        <v>504</v>
      </c>
      <c r="Q52" s="122" t="s">
        <v>504</v>
      </c>
      <c r="R52" s="122" t="s">
        <v>504</v>
      </c>
      <c r="S52" s="122" t="s">
        <v>504</v>
      </c>
      <c r="T52" s="122" t="s">
        <v>504</v>
      </c>
      <c r="U52" s="122" t="s">
        <v>504</v>
      </c>
      <c r="V52" s="122" t="s">
        <v>504</v>
      </c>
      <c r="W52" s="122" t="s">
        <v>504</v>
      </c>
      <c r="X52" s="122" t="s">
        <v>504</v>
      </c>
      <c r="Y52" s="122" t="s">
        <v>504</v>
      </c>
      <c r="Z52" s="122" t="s">
        <v>504</v>
      </c>
      <c r="AA52" s="124"/>
    </row>
    <row r="53" spans="2:27" ht="29.25" customHeight="1">
      <c r="B53" s="314"/>
      <c r="C53" s="333"/>
      <c r="D53" s="328" t="s">
        <v>563</v>
      </c>
      <c r="E53" s="328"/>
      <c r="F53" s="122" t="s">
        <v>493</v>
      </c>
      <c r="G53" s="122" t="s">
        <v>493</v>
      </c>
      <c r="H53" s="122" t="s">
        <v>493</v>
      </c>
      <c r="I53" s="122" t="s">
        <v>504</v>
      </c>
      <c r="J53" s="122" t="s">
        <v>504</v>
      </c>
      <c r="K53" s="122" t="s">
        <v>504</v>
      </c>
      <c r="L53" s="122" t="s">
        <v>504</v>
      </c>
      <c r="M53" s="122" t="s">
        <v>504</v>
      </c>
      <c r="N53" s="122" t="s">
        <v>504</v>
      </c>
      <c r="O53" s="122" t="s">
        <v>504</v>
      </c>
      <c r="P53" s="122" t="s">
        <v>504</v>
      </c>
      <c r="Q53" s="122" t="s">
        <v>504</v>
      </c>
      <c r="R53" s="122" t="s">
        <v>504</v>
      </c>
      <c r="S53" s="122" t="s">
        <v>504</v>
      </c>
      <c r="T53" s="122" t="s">
        <v>504</v>
      </c>
      <c r="U53" s="122" t="s">
        <v>504</v>
      </c>
      <c r="V53" s="122" t="s">
        <v>504</v>
      </c>
      <c r="W53" s="122" t="s">
        <v>504</v>
      </c>
      <c r="X53" s="122" t="s">
        <v>504</v>
      </c>
      <c r="Y53" s="122" t="s">
        <v>504</v>
      </c>
      <c r="Z53" s="122" t="s">
        <v>504</v>
      </c>
      <c r="AA53" s="124"/>
    </row>
    <row r="54" spans="2:27" ht="29.25" customHeight="1">
      <c r="B54" s="314"/>
      <c r="C54" s="333"/>
      <c r="D54" s="328" t="s">
        <v>564</v>
      </c>
      <c r="E54" s="328"/>
      <c r="F54" s="122" t="s">
        <v>493</v>
      </c>
      <c r="G54" s="122" t="s">
        <v>493</v>
      </c>
      <c r="H54" s="122" t="s">
        <v>493</v>
      </c>
      <c r="I54" s="122" t="s">
        <v>504</v>
      </c>
      <c r="J54" s="122" t="s">
        <v>504</v>
      </c>
      <c r="K54" s="122" t="s">
        <v>504</v>
      </c>
      <c r="L54" s="122" t="s">
        <v>504</v>
      </c>
      <c r="M54" s="122" t="s">
        <v>504</v>
      </c>
      <c r="N54" s="122" t="s">
        <v>504</v>
      </c>
      <c r="O54" s="122" t="s">
        <v>504</v>
      </c>
      <c r="P54" s="122" t="s">
        <v>504</v>
      </c>
      <c r="Q54" s="122" t="s">
        <v>504</v>
      </c>
      <c r="R54" s="122" t="s">
        <v>504</v>
      </c>
      <c r="S54" s="122" t="s">
        <v>504</v>
      </c>
      <c r="T54" s="122" t="s">
        <v>504</v>
      </c>
      <c r="U54" s="122" t="s">
        <v>504</v>
      </c>
      <c r="V54" s="122" t="s">
        <v>504</v>
      </c>
      <c r="W54" s="122" t="s">
        <v>504</v>
      </c>
      <c r="X54" s="122" t="s">
        <v>504</v>
      </c>
      <c r="Y54" s="122" t="s">
        <v>504</v>
      </c>
      <c r="Z54" s="122" t="s">
        <v>504</v>
      </c>
      <c r="AA54" s="124"/>
    </row>
    <row r="55" spans="2:27" ht="28.5" customHeight="1">
      <c r="B55" s="314"/>
      <c r="C55" s="333"/>
      <c r="D55" s="328" t="s">
        <v>565</v>
      </c>
      <c r="E55" s="328"/>
      <c r="F55" s="122" t="s">
        <v>493</v>
      </c>
      <c r="G55" s="122" t="s">
        <v>493</v>
      </c>
      <c r="H55" s="122" t="s">
        <v>493</v>
      </c>
      <c r="I55" s="122" t="s">
        <v>504</v>
      </c>
      <c r="J55" s="122" t="s">
        <v>504</v>
      </c>
      <c r="K55" s="122" t="s">
        <v>504</v>
      </c>
      <c r="L55" s="122" t="s">
        <v>504</v>
      </c>
      <c r="M55" s="122" t="s">
        <v>504</v>
      </c>
      <c r="N55" s="122" t="s">
        <v>504</v>
      </c>
      <c r="O55" s="122" t="s">
        <v>504</v>
      </c>
      <c r="P55" s="122" t="s">
        <v>504</v>
      </c>
      <c r="Q55" s="122" t="s">
        <v>504</v>
      </c>
      <c r="R55" s="122" t="s">
        <v>504</v>
      </c>
      <c r="S55" s="122" t="s">
        <v>504</v>
      </c>
      <c r="T55" s="122" t="s">
        <v>504</v>
      </c>
      <c r="U55" s="122" t="s">
        <v>504</v>
      </c>
      <c r="V55" s="122" t="s">
        <v>504</v>
      </c>
      <c r="W55" s="122" t="s">
        <v>504</v>
      </c>
      <c r="X55" s="122" t="s">
        <v>504</v>
      </c>
      <c r="Y55" s="122" t="s">
        <v>504</v>
      </c>
      <c r="Z55" s="122" t="s">
        <v>504</v>
      </c>
      <c r="AA55" s="124"/>
    </row>
    <row r="56" spans="2:27" ht="39.75" customHeight="1">
      <c r="B56" s="314"/>
      <c r="C56" s="333"/>
      <c r="D56" s="329" t="s">
        <v>566</v>
      </c>
      <c r="E56" s="329"/>
      <c r="F56" s="122" t="s">
        <v>493</v>
      </c>
      <c r="G56" s="122" t="s">
        <v>493</v>
      </c>
      <c r="H56" s="122" t="s">
        <v>493</v>
      </c>
      <c r="I56" s="122"/>
      <c r="J56" s="122"/>
      <c r="K56" s="122"/>
      <c r="L56" s="122"/>
      <c r="M56" s="152"/>
      <c r="N56" s="122"/>
      <c r="O56" s="122"/>
      <c r="P56" s="122"/>
      <c r="Q56" s="122"/>
      <c r="R56" s="122"/>
      <c r="S56" s="122"/>
      <c r="T56" s="122"/>
      <c r="U56" s="122"/>
      <c r="V56" s="144"/>
      <c r="W56" s="122"/>
      <c r="X56" s="144"/>
      <c r="Y56" s="122"/>
      <c r="Z56" s="122"/>
      <c r="AA56" s="124"/>
    </row>
    <row r="57" spans="2:27" ht="48.75" customHeight="1">
      <c r="B57" s="314"/>
      <c r="C57" s="333"/>
      <c r="D57" s="309" t="s">
        <v>567</v>
      </c>
      <c r="E57" s="309"/>
      <c r="F57" s="122" t="s">
        <v>493</v>
      </c>
      <c r="G57" s="122" t="s">
        <v>493</v>
      </c>
      <c r="H57" s="122" t="s">
        <v>493</v>
      </c>
      <c r="I57" s="122" t="s">
        <v>504</v>
      </c>
      <c r="J57" s="122" t="s">
        <v>504</v>
      </c>
      <c r="K57" s="122" t="s">
        <v>504</v>
      </c>
      <c r="L57" s="122" t="s">
        <v>504</v>
      </c>
      <c r="M57" s="122" t="s">
        <v>504</v>
      </c>
      <c r="N57" s="122" t="s">
        <v>504</v>
      </c>
      <c r="O57" s="122" t="s">
        <v>504</v>
      </c>
      <c r="P57" s="122" t="s">
        <v>504</v>
      </c>
      <c r="Q57" s="122" t="s">
        <v>504</v>
      </c>
      <c r="R57" s="122" t="s">
        <v>504</v>
      </c>
      <c r="S57" s="122" t="s">
        <v>504</v>
      </c>
      <c r="T57" s="122" t="s">
        <v>504</v>
      </c>
      <c r="U57" s="122" t="s">
        <v>504</v>
      </c>
      <c r="V57" s="122" t="s">
        <v>504</v>
      </c>
      <c r="W57" s="122" t="s">
        <v>504</v>
      </c>
      <c r="X57" s="122" t="s">
        <v>504</v>
      </c>
      <c r="Y57" s="122" t="s">
        <v>504</v>
      </c>
      <c r="Z57" s="122" t="s">
        <v>504</v>
      </c>
      <c r="AA57" s="124"/>
    </row>
    <row r="58" spans="2:27" ht="56.25" customHeight="1">
      <c r="B58" s="314"/>
      <c r="C58" s="333"/>
      <c r="D58" s="323" t="s">
        <v>568</v>
      </c>
      <c r="E58" s="323"/>
      <c r="F58" s="122" t="s">
        <v>493</v>
      </c>
      <c r="G58" s="122" t="s">
        <v>493</v>
      </c>
      <c r="H58" s="122" t="s">
        <v>493</v>
      </c>
      <c r="I58" s="122" t="s">
        <v>493</v>
      </c>
      <c r="J58" s="122" t="s">
        <v>493</v>
      </c>
      <c r="K58" s="122" t="s">
        <v>504</v>
      </c>
      <c r="L58" s="152" t="s">
        <v>493</v>
      </c>
      <c r="M58" s="152" t="s">
        <v>493</v>
      </c>
      <c r="N58" s="122" t="s">
        <v>493</v>
      </c>
      <c r="O58" s="122" t="s">
        <v>504</v>
      </c>
      <c r="P58" s="122" t="s">
        <v>493</v>
      </c>
      <c r="Q58" s="122" t="s">
        <v>493</v>
      </c>
      <c r="R58" s="122" t="s">
        <v>493</v>
      </c>
      <c r="S58" s="122" t="s">
        <v>493</v>
      </c>
      <c r="T58" s="122" t="s">
        <v>493</v>
      </c>
      <c r="U58" s="122" t="s">
        <v>493</v>
      </c>
      <c r="V58" s="122" t="s">
        <v>493</v>
      </c>
      <c r="W58" s="122" t="s">
        <v>493</v>
      </c>
      <c r="X58" s="122" t="s">
        <v>493</v>
      </c>
      <c r="Y58" s="122" t="s">
        <v>493</v>
      </c>
      <c r="Z58" s="122" t="s">
        <v>493</v>
      </c>
      <c r="AA58" s="124"/>
    </row>
    <row r="59" spans="2:27" ht="27.75" customHeight="1">
      <c r="B59" s="314"/>
      <c r="C59" s="333"/>
      <c r="D59" s="330" t="s">
        <v>569</v>
      </c>
      <c r="E59" s="330"/>
      <c r="F59" s="164"/>
      <c r="G59" s="164"/>
      <c r="H59" s="164"/>
      <c r="I59" s="122"/>
      <c r="J59" s="122"/>
      <c r="K59" s="164"/>
      <c r="L59" s="164"/>
      <c r="M59" s="165"/>
      <c r="N59" s="122"/>
      <c r="O59" s="122"/>
      <c r="P59" s="122"/>
      <c r="Q59" s="164"/>
      <c r="R59" s="122"/>
      <c r="S59" s="122"/>
      <c r="T59" s="122"/>
      <c r="U59" s="122"/>
      <c r="V59" s="144"/>
      <c r="W59" s="122"/>
      <c r="X59" s="166"/>
      <c r="Y59" s="122"/>
      <c r="Z59" s="122"/>
      <c r="AA59" s="124"/>
    </row>
    <row r="60" spans="2:27" ht="116.25" customHeight="1">
      <c r="B60" s="314"/>
      <c r="C60" s="333"/>
      <c r="D60" s="328" t="s">
        <v>570</v>
      </c>
      <c r="E60" s="328"/>
      <c r="F60" s="122" t="s">
        <v>282</v>
      </c>
      <c r="G60" s="122" t="s">
        <v>282</v>
      </c>
      <c r="H60" s="122" t="s">
        <v>282</v>
      </c>
      <c r="I60" s="122"/>
      <c r="J60" s="122"/>
      <c r="K60" s="122"/>
      <c r="L60" s="122"/>
      <c r="M60" s="152"/>
      <c r="N60" s="122"/>
      <c r="O60" s="122"/>
      <c r="P60" s="122"/>
      <c r="Q60" s="122"/>
      <c r="R60" s="122"/>
      <c r="S60" s="122"/>
      <c r="T60" s="122"/>
      <c r="U60" s="122"/>
      <c r="V60" s="144"/>
      <c r="W60" s="122"/>
      <c r="X60" s="144"/>
      <c r="Y60" s="122"/>
      <c r="Z60" s="122"/>
      <c r="AA60" s="124"/>
    </row>
    <row r="61" spans="2:27" ht="19.5" customHeight="1">
      <c r="B61" s="315"/>
      <c r="C61" s="310" t="s">
        <v>495</v>
      </c>
      <c r="D61" s="311"/>
      <c r="E61" s="312"/>
      <c r="F61" s="122"/>
      <c r="G61" s="122"/>
      <c r="H61" s="122"/>
      <c r="I61" s="118">
        <v>1</v>
      </c>
      <c r="J61" s="118">
        <v>1</v>
      </c>
      <c r="K61" s="118">
        <v>1</v>
      </c>
      <c r="L61" s="118">
        <v>1</v>
      </c>
      <c r="M61" s="153" t="s">
        <v>518</v>
      </c>
      <c r="N61" s="118">
        <v>1</v>
      </c>
      <c r="O61" s="118">
        <v>1</v>
      </c>
      <c r="P61" s="83">
        <v>1</v>
      </c>
      <c r="Q61" s="118">
        <v>1</v>
      </c>
      <c r="R61" s="118">
        <v>1</v>
      </c>
      <c r="S61" s="118">
        <v>1</v>
      </c>
      <c r="T61" s="118">
        <v>1</v>
      </c>
      <c r="U61" s="118">
        <v>1</v>
      </c>
      <c r="V61" s="154">
        <v>1</v>
      </c>
      <c r="W61" s="118">
        <v>1</v>
      </c>
      <c r="X61" s="154">
        <v>1</v>
      </c>
      <c r="Y61" s="118">
        <v>1</v>
      </c>
      <c r="Z61" s="118">
        <v>1</v>
      </c>
      <c r="AA61" s="119"/>
    </row>
    <row r="62" spans="2:27" ht="25.5" customHeight="1">
      <c r="B62" s="316">
        <v>8</v>
      </c>
      <c r="C62" s="316" t="s">
        <v>571</v>
      </c>
      <c r="D62" s="323" t="s">
        <v>572</v>
      </c>
      <c r="E62" s="323"/>
      <c r="F62" s="122" t="s">
        <v>493</v>
      </c>
      <c r="G62" s="122" t="s">
        <v>493</v>
      </c>
      <c r="H62" s="122" t="s">
        <v>493</v>
      </c>
      <c r="I62" s="122" t="s">
        <v>493</v>
      </c>
      <c r="J62" s="122" t="s">
        <v>493</v>
      </c>
      <c r="K62" s="122" t="s">
        <v>493</v>
      </c>
      <c r="L62" s="122" t="s">
        <v>493</v>
      </c>
      <c r="M62" s="122" t="s">
        <v>493</v>
      </c>
      <c r="N62" s="122" t="s">
        <v>493</v>
      </c>
      <c r="O62" s="122" t="s">
        <v>493</v>
      </c>
      <c r="P62" s="122" t="s">
        <v>493</v>
      </c>
      <c r="Q62" s="122" t="s">
        <v>493</v>
      </c>
      <c r="R62" s="122" t="s">
        <v>493</v>
      </c>
      <c r="S62" s="122" t="s">
        <v>493</v>
      </c>
      <c r="T62" s="122" t="s">
        <v>493</v>
      </c>
      <c r="U62" s="122" t="s">
        <v>493</v>
      </c>
      <c r="V62" s="122" t="s">
        <v>493</v>
      </c>
      <c r="W62" s="122" t="s">
        <v>493</v>
      </c>
      <c r="X62" s="122" t="s">
        <v>493</v>
      </c>
      <c r="Y62" s="122" t="s">
        <v>493</v>
      </c>
      <c r="Z62" s="122" t="s">
        <v>493</v>
      </c>
      <c r="AA62" s="124"/>
    </row>
    <row r="63" spans="2:27" ht="24.75" customHeight="1">
      <c r="B63" s="316"/>
      <c r="C63" s="316"/>
      <c r="D63" s="323" t="s">
        <v>573</v>
      </c>
      <c r="E63" s="323"/>
      <c r="F63" s="122" t="s">
        <v>493</v>
      </c>
      <c r="G63" s="122" t="s">
        <v>493</v>
      </c>
      <c r="H63" s="122" t="s">
        <v>493</v>
      </c>
      <c r="I63" s="122" t="s">
        <v>493</v>
      </c>
      <c r="J63" s="122" t="s">
        <v>493</v>
      </c>
      <c r="K63" s="122" t="s">
        <v>493</v>
      </c>
      <c r="L63" s="122" t="s">
        <v>493</v>
      </c>
      <c r="M63" s="122" t="s">
        <v>493</v>
      </c>
      <c r="N63" s="122" t="s">
        <v>493</v>
      </c>
      <c r="O63" s="122" t="s">
        <v>493</v>
      </c>
      <c r="P63" s="122" t="s">
        <v>493</v>
      </c>
      <c r="Q63" s="122" t="s">
        <v>493</v>
      </c>
      <c r="R63" s="122" t="s">
        <v>493</v>
      </c>
      <c r="S63" s="122" t="s">
        <v>493</v>
      </c>
      <c r="T63" s="122" t="s">
        <v>493</v>
      </c>
      <c r="U63" s="122" t="s">
        <v>493</v>
      </c>
      <c r="V63" s="122" t="s">
        <v>493</v>
      </c>
      <c r="W63" s="122" t="s">
        <v>493</v>
      </c>
      <c r="X63" s="122" t="s">
        <v>493</v>
      </c>
      <c r="Y63" s="122" t="s">
        <v>493</v>
      </c>
      <c r="Z63" s="122" t="s">
        <v>493</v>
      </c>
      <c r="AA63" s="124"/>
    </row>
    <row r="64" spans="2:27" ht="51" customHeight="1">
      <c r="B64" s="316"/>
      <c r="C64" s="316"/>
      <c r="D64" s="323" t="s">
        <v>574</v>
      </c>
      <c r="E64" s="323"/>
      <c r="F64" s="122" t="s">
        <v>511</v>
      </c>
      <c r="G64" s="122" t="s">
        <v>515</v>
      </c>
      <c r="H64" s="122" t="s">
        <v>575</v>
      </c>
      <c r="I64" s="136">
        <v>0</v>
      </c>
      <c r="J64" s="169">
        <v>1</v>
      </c>
      <c r="K64" s="136">
        <v>0</v>
      </c>
      <c r="L64" s="136">
        <v>0</v>
      </c>
      <c r="M64" s="137">
        <v>0.7</v>
      </c>
      <c r="N64" s="169">
        <v>0.9</v>
      </c>
      <c r="O64" s="136">
        <v>1</v>
      </c>
      <c r="P64" s="136">
        <v>0</v>
      </c>
      <c r="Q64" s="169">
        <v>0.9</v>
      </c>
      <c r="R64" s="169">
        <v>0.7</v>
      </c>
      <c r="S64" s="170">
        <v>70</v>
      </c>
      <c r="T64" s="171">
        <v>0</v>
      </c>
      <c r="U64" s="136">
        <v>1</v>
      </c>
      <c r="V64" s="143">
        <v>0</v>
      </c>
      <c r="W64" s="136">
        <v>0</v>
      </c>
      <c r="X64" s="143">
        <v>0</v>
      </c>
      <c r="Y64" s="136">
        <v>0</v>
      </c>
      <c r="Z64" s="143">
        <v>0</v>
      </c>
      <c r="AA64" s="172"/>
    </row>
    <row r="65" spans="2:27" ht="39" customHeight="1">
      <c r="B65" s="316"/>
      <c r="C65" s="316"/>
      <c r="D65" s="323" t="s">
        <v>576</v>
      </c>
      <c r="E65" s="323"/>
      <c r="F65" s="122" t="s">
        <v>493</v>
      </c>
      <c r="G65" s="122" t="s">
        <v>493</v>
      </c>
      <c r="H65" s="122" t="s">
        <v>493</v>
      </c>
      <c r="I65" s="122" t="s">
        <v>493</v>
      </c>
      <c r="J65" s="122" t="s">
        <v>493</v>
      </c>
      <c r="K65" s="122" t="s">
        <v>493</v>
      </c>
      <c r="L65" s="122" t="s">
        <v>493</v>
      </c>
      <c r="M65" s="122" t="s">
        <v>493</v>
      </c>
      <c r="N65" s="122" t="s">
        <v>493</v>
      </c>
      <c r="O65" s="122" t="s">
        <v>493</v>
      </c>
      <c r="P65" s="122" t="s">
        <v>493</v>
      </c>
      <c r="Q65" s="122" t="s">
        <v>493</v>
      </c>
      <c r="R65" s="122" t="s">
        <v>493</v>
      </c>
      <c r="S65" s="122" t="s">
        <v>493</v>
      </c>
      <c r="T65" s="122" t="s">
        <v>493</v>
      </c>
      <c r="U65" s="122" t="s">
        <v>493</v>
      </c>
      <c r="V65" s="122" t="s">
        <v>493</v>
      </c>
      <c r="W65" s="122" t="s">
        <v>493</v>
      </c>
      <c r="X65" s="122" t="s">
        <v>493</v>
      </c>
      <c r="Y65" s="122" t="s">
        <v>493</v>
      </c>
      <c r="Z65" s="122" t="s">
        <v>493</v>
      </c>
      <c r="AA65" s="124"/>
    </row>
    <row r="66" spans="2:28" ht="21.75" customHeight="1">
      <c r="B66" s="122"/>
      <c r="C66" s="310" t="s">
        <v>495</v>
      </c>
      <c r="D66" s="311"/>
      <c r="E66" s="312"/>
      <c r="F66" s="122"/>
      <c r="G66" s="122"/>
      <c r="H66" s="122"/>
      <c r="I66" s="118">
        <v>1</v>
      </c>
      <c r="J66" s="118">
        <v>1</v>
      </c>
      <c r="K66" s="118">
        <v>1</v>
      </c>
      <c r="L66" s="118">
        <v>1</v>
      </c>
      <c r="M66" s="153">
        <v>1</v>
      </c>
      <c r="N66" s="118">
        <v>1</v>
      </c>
      <c r="O66" s="118">
        <v>1</v>
      </c>
      <c r="P66" s="83">
        <v>0</v>
      </c>
      <c r="Q66" s="118">
        <v>1</v>
      </c>
      <c r="R66" s="118">
        <v>1</v>
      </c>
      <c r="S66" s="118">
        <v>1</v>
      </c>
      <c r="T66" s="118">
        <v>1</v>
      </c>
      <c r="U66" s="118">
        <v>1</v>
      </c>
      <c r="V66" s="154">
        <v>1</v>
      </c>
      <c r="W66" s="118">
        <v>1</v>
      </c>
      <c r="X66" s="154">
        <v>1</v>
      </c>
      <c r="Y66" s="118">
        <v>1</v>
      </c>
      <c r="Z66" s="118">
        <v>0</v>
      </c>
      <c r="AA66" s="119"/>
      <c r="AB66" s="74">
        <f>SUM(I66:Z66)</f>
        <v>16</v>
      </c>
    </row>
    <row r="67" spans="2:30" ht="24" customHeight="1">
      <c r="B67" s="313">
        <v>9</v>
      </c>
      <c r="C67" s="316" t="s">
        <v>376</v>
      </c>
      <c r="D67" s="323" t="s">
        <v>577</v>
      </c>
      <c r="E67" s="323"/>
      <c r="F67" s="123" t="s">
        <v>578</v>
      </c>
      <c r="G67" s="123" t="s">
        <v>578</v>
      </c>
      <c r="H67" s="122" t="s">
        <v>578</v>
      </c>
      <c r="I67" s="237">
        <v>0</v>
      </c>
      <c r="J67" s="237">
        <v>0</v>
      </c>
      <c r="K67" s="237">
        <v>0</v>
      </c>
      <c r="L67" s="246">
        <v>0.06</v>
      </c>
      <c r="M67" s="247">
        <v>0</v>
      </c>
      <c r="N67" s="237">
        <v>0</v>
      </c>
      <c r="O67" s="248">
        <v>0.05</v>
      </c>
      <c r="P67" s="246">
        <v>0.07</v>
      </c>
      <c r="Q67" s="237">
        <v>0</v>
      </c>
      <c r="R67" s="122">
        <v>0</v>
      </c>
      <c r="S67" s="237">
        <v>0</v>
      </c>
      <c r="T67" s="237">
        <v>0</v>
      </c>
      <c r="U67" s="246">
        <v>0.07</v>
      </c>
      <c r="V67" s="237">
        <v>0</v>
      </c>
      <c r="W67" s="237">
        <v>0</v>
      </c>
      <c r="X67" s="249">
        <v>0.06</v>
      </c>
      <c r="Y67" s="237">
        <v>0</v>
      </c>
      <c r="Z67" s="246">
        <v>0.08</v>
      </c>
      <c r="AA67" s="150"/>
      <c r="AB67" s="175">
        <f>Z67+X67+U67+T67+M67+L67+K67</f>
        <v>0.27</v>
      </c>
      <c r="AC67" s="74">
        <v>18</v>
      </c>
      <c r="AD67" s="74">
        <f>AB67/AC67</f>
        <v>0.015000000000000001</v>
      </c>
    </row>
    <row r="68" spans="2:27" ht="31.5" customHeight="1">
      <c r="B68" s="314"/>
      <c r="C68" s="316"/>
      <c r="D68" s="323" t="s">
        <v>579</v>
      </c>
      <c r="E68" s="323"/>
      <c r="F68" s="122" t="s">
        <v>510</v>
      </c>
      <c r="G68" s="122" t="s">
        <v>510</v>
      </c>
      <c r="H68" s="122" t="s">
        <v>510</v>
      </c>
      <c r="I68" s="246">
        <v>0.8</v>
      </c>
      <c r="J68" s="246">
        <v>0.75</v>
      </c>
      <c r="K68" s="246">
        <v>0.75</v>
      </c>
      <c r="L68" s="246">
        <v>0.7</v>
      </c>
      <c r="M68" s="250">
        <v>0.8</v>
      </c>
      <c r="N68" s="246">
        <v>0.8</v>
      </c>
      <c r="O68" s="246">
        <v>0.7</v>
      </c>
      <c r="P68" s="246">
        <v>0.6</v>
      </c>
      <c r="Q68" s="246">
        <v>0.8</v>
      </c>
      <c r="R68" s="136">
        <v>0.78</v>
      </c>
      <c r="S68" s="251" t="s">
        <v>580</v>
      </c>
      <c r="T68" s="246">
        <v>0.75</v>
      </c>
      <c r="U68" s="246">
        <v>0.35</v>
      </c>
      <c r="V68" s="246">
        <v>0.75</v>
      </c>
      <c r="W68" s="246">
        <v>0.85</v>
      </c>
      <c r="X68" s="252">
        <v>0.857</v>
      </c>
      <c r="Y68" s="246">
        <v>0.75</v>
      </c>
      <c r="Z68" s="246">
        <v>0.4</v>
      </c>
      <c r="AA68" s="150"/>
    </row>
    <row r="69" spans="2:28" s="245" customFormat="1" ht="21" customHeight="1">
      <c r="B69" s="315"/>
      <c r="C69" s="325" t="s">
        <v>495</v>
      </c>
      <c r="D69" s="326"/>
      <c r="E69" s="327"/>
      <c r="F69" s="237"/>
      <c r="G69" s="238"/>
      <c r="H69" s="238"/>
      <c r="I69" s="237">
        <v>1</v>
      </c>
      <c r="J69" s="237">
        <v>1</v>
      </c>
      <c r="K69" s="239">
        <v>1</v>
      </c>
      <c r="L69" s="237">
        <v>0</v>
      </c>
      <c r="M69" s="240">
        <v>1</v>
      </c>
      <c r="N69" s="240">
        <v>1</v>
      </c>
      <c r="O69" s="237">
        <v>0</v>
      </c>
      <c r="P69" s="241">
        <v>0</v>
      </c>
      <c r="Q69" s="240">
        <v>1</v>
      </c>
      <c r="R69" s="122">
        <v>1</v>
      </c>
      <c r="S69" s="237">
        <v>1</v>
      </c>
      <c r="T69" s="237">
        <v>1</v>
      </c>
      <c r="U69" s="237">
        <v>0</v>
      </c>
      <c r="V69" s="242">
        <v>1</v>
      </c>
      <c r="W69" s="237">
        <v>1</v>
      </c>
      <c r="X69" s="243">
        <v>0</v>
      </c>
      <c r="Y69" s="237">
        <v>1</v>
      </c>
      <c r="Z69" s="237">
        <v>0</v>
      </c>
      <c r="AA69" s="244"/>
      <c r="AB69" s="245">
        <f>SUM(I69:Z69)</f>
        <v>12</v>
      </c>
    </row>
    <row r="70" spans="2:27" ht="19.5" customHeight="1">
      <c r="B70" s="318" t="s">
        <v>581</v>
      </c>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20"/>
      <c r="AA70" s="133"/>
    </row>
    <row r="71" spans="2:27" ht="30" customHeight="1">
      <c r="B71" s="313">
        <v>10</v>
      </c>
      <c r="C71" s="316" t="s">
        <v>377</v>
      </c>
      <c r="D71" s="323" t="s">
        <v>582</v>
      </c>
      <c r="E71" s="323"/>
      <c r="F71" s="122"/>
      <c r="G71" s="122"/>
      <c r="H71" s="122"/>
      <c r="I71" s="122"/>
      <c r="J71" s="122"/>
      <c r="K71" s="122"/>
      <c r="L71" s="122"/>
      <c r="M71" s="152"/>
      <c r="N71" s="122"/>
      <c r="O71" s="122"/>
      <c r="P71" s="122"/>
      <c r="Q71" s="122"/>
      <c r="R71" s="122"/>
      <c r="S71" s="122"/>
      <c r="T71" s="122"/>
      <c r="U71" s="122"/>
      <c r="V71" s="144"/>
      <c r="W71" s="122"/>
      <c r="X71" s="144"/>
      <c r="Y71" s="122"/>
      <c r="Z71" s="122"/>
      <c r="AA71" s="124"/>
    </row>
    <row r="72" spans="2:27" ht="24.75" customHeight="1">
      <c r="B72" s="314"/>
      <c r="C72" s="316"/>
      <c r="D72" s="324" t="s">
        <v>583</v>
      </c>
      <c r="E72" s="324"/>
      <c r="F72" s="122" t="s">
        <v>584</v>
      </c>
      <c r="G72" s="122" t="s">
        <v>584</v>
      </c>
      <c r="H72" s="122" t="s">
        <v>584</v>
      </c>
      <c r="I72" s="122"/>
      <c r="J72" s="122">
        <v>14</v>
      </c>
      <c r="K72" s="122"/>
      <c r="L72" s="122"/>
      <c r="M72" s="122"/>
      <c r="N72" s="122"/>
      <c r="O72" s="122"/>
      <c r="P72" s="122"/>
      <c r="Q72" s="122"/>
      <c r="R72" s="122"/>
      <c r="S72" s="122"/>
      <c r="T72" s="122"/>
      <c r="U72" s="122"/>
      <c r="V72" s="122"/>
      <c r="W72" s="122"/>
      <c r="X72" s="122">
        <v>11</v>
      </c>
      <c r="Y72" s="122"/>
      <c r="Z72" s="122">
        <v>6</v>
      </c>
      <c r="AA72" s="124"/>
    </row>
    <row r="73" spans="2:29" ht="24.75" customHeight="1">
      <c r="B73" s="314"/>
      <c r="C73" s="316"/>
      <c r="D73" s="324" t="s">
        <v>585</v>
      </c>
      <c r="E73" s="324"/>
      <c r="F73" s="122" t="s">
        <v>586</v>
      </c>
      <c r="G73" s="122" t="s">
        <v>586</v>
      </c>
      <c r="H73" s="122" t="s">
        <v>586</v>
      </c>
      <c r="I73" s="122">
        <v>15</v>
      </c>
      <c r="J73" s="122">
        <v>15</v>
      </c>
      <c r="K73" s="122">
        <v>14</v>
      </c>
      <c r="L73" s="122">
        <v>12</v>
      </c>
      <c r="M73" s="122">
        <v>12</v>
      </c>
      <c r="N73" s="122">
        <v>20</v>
      </c>
      <c r="O73" s="122">
        <v>15</v>
      </c>
      <c r="P73" s="122">
        <v>9</v>
      </c>
      <c r="Q73" s="122">
        <v>20</v>
      </c>
      <c r="R73" s="122">
        <v>16</v>
      </c>
      <c r="S73" s="122">
        <v>15</v>
      </c>
      <c r="T73" s="122">
        <v>13</v>
      </c>
      <c r="U73" s="122">
        <v>11</v>
      </c>
      <c r="V73" s="122">
        <v>12</v>
      </c>
      <c r="W73" s="122">
        <v>14</v>
      </c>
      <c r="X73" s="122">
        <v>13</v>
      </c>
      <c r="Y73" s="122">
        <v>14</v>
      </c>
      <c r="Z73" s="122">
        <v>10</v>
      </c>
      <c r="AA73" s="124"/>
      <c r="AB73" s="74">
        <f>SUM(I73:Z73)</f>
        <v>250</v>
      </c>
      <c r="AC73" s="74">
        <f>AB73/18</f>
        <v>13.88888888888889</v>
      </c>
    </row>
    <row r="74" spans="2:29" ht="24.75" customHeight="1">
      <c r="B74" s="314"/>
      <c r="C74" s="316"/>
      <c r="D74" s="324" t="s">
        <v>587</v>
      </c>
      <c r="E74" s="324"/>
      <c r="F74" s="122" t="s">
        <v>588</v>
      </c>
      <c r="G74" s="122" t="s">
        <v>588</v>
      </c>
      <c r="H74" s="122" t="s">
        <v>588</v>
      </c>
      <c r="I74" s="122">
        <v>16</v>
      </c>
      <c r="J74" s="122">
        <v>16</v>
      </c>
      <c r="K74" s="122">
        <v>15</v>
      </c>
      <c r="L74" s="122">
        <v>14</v>
      </c>
      <c r="M74" s="122">
        <v>13</v>
      </c>
      <c r="N74" s="122">
        <v>27</v>
      </c>
      <c r="O74" s="122">
        <v>17</v>
      </c>
      <c r="P74" s="122">
        <v>10</v>
      </c>
      <c r="Q74" s="122">
        <v>27</v>
      </c>
      <c r="R74" s="122">
        <v>25</v>
      </c>
      <c r="S74" s="122">
        <v>16</v>
      </c>
      <c r="T74" s="122">
        <v>14</v>
      </c>
      <c r="U74" s="122">
        <v>12</v>
      </c>
      <c r="V74" s="122">
        <v>13</v>
      </c>
      <c r="W74" s="122">
        <v>15</v>
      </c>
      <c r="X74" s="122">
        <v>14</v>
      </c>
      <c r="Y74" s="122">
        <v>16</v>
      </c>
      <c r="Z74" s="122">
        <v>11</v>
      </c>
      <c r="AA74" s="124"/>
      <c r="AB74" s="74">
        <f>SUM(I74:Z74)</f>
        <v>291</v>
      </c>
      <c r="AC74" s="74">
        <f>AB74/18</f>
        <v>16.166666666666668</v>
      </c>
    </row>
    <row r="75" spans="2:29" ht="24.75" customHeight="1">
      <c r="B75" s="314"/>
      <c r="C75" s="316"/>
      <c r="D75" s="324" t="s">
        <v>589</v>
      </c>
      <c r="E75" s="324"/>
      <c r="F75" s="122" t="s">
        <v>590</v>
      </c>
      <c r="G75" s="122" t="s">
        <v>590</v>
      </c>
      <c r="H75" s="122" t="s">
        <v>590</v>
      </c>
      <c r="I75" s="122">
        <v>31</v>
      </c>
      <c r="J75" s="122">
        <v>31</v>
      </c>
      <c r="K75" s="122">
        <v>20</v>
      </c>
      <c r="L75" s="122">
        <v>19</v>
      </c>
      <c r="M75" s="122">
        <v>27</v>
      </c>
      <c r="N75" s="122">
        <v>34</v>
      </c>
      <c r="O75" s="122">
        <v>33</v>
      </c>
      <c r="P75" s="122">
        <v>21</v>
      </c>
      <c r="Q75" s="122">
        <v>34</v>
      </c>
      <c r="R75" s="122">
        <v>34</v>
      </c>
      <c r="S75" s="122">
        <v>33</v>
      </c>
      <c r="T75" s="122">
        <v>31</v>
      </c>
      <c r="U75" s="122">
        <v>27</v>
      </c>
      <c r="V75" s="122">
        <v>27</v>
      </c>
      <c r="W75" s="122">
        <v>32</v>
      </c>
      <c r="X75" s="122">
        <v>28</v>
      </c>
      <c r="Y75" s="122">
        <v>32</v>
      </c>
      <c r="Z75" s="122">
        <v>19</v>
      </c>
      <c r="AA75" s="124"/>
      <c r="AB75" s="74">
        <f>SUM(I75:Z75)</f>
        <v>513</v>
      </c>
      <c r="AC75" s="74">
        <f>AB75/18</f>
        <v>28.5</v>
      </c>
    </row>
    <row r="76" spans="2:28" ht="24.75" customHeight="1">
      <c r="B76" s="315"/>
      <c r="C76" s="310" t="s">
        <v>495</v>
      </c>
      <c r="D76" s="311"/>
      <c r="E76" s="312"/>
      <c r="F76" s="122"/>
      <c r="G76" s="122"/>
      <c r="H76" s="122"/>
      <c r="I76" s="118">
        <v>0</v>
      </c>
      <c r="J76" s="118">
        <v>0</v>
      </c>
      <c r="K76" s="118">
        <v>0</v>
      </c>
      <c r="L76" s="118">
        <v>0</v>
      </c>
      <c r="M76" s="153">
        <v>0</v>
      </c>
      <c r="N76" s="118">
        <v>0</v>
      </c>
      <c r="O76" s="118">
        <v>0</v>
      </c>
      <c r="P76" s="118">
        <v>0</v>
      </c>
      <c r="Q76" s="118">
        <v>0</v>
      </c>
      <c r="R76" s="118">
        <v>0</v>
      </c>
      <c r="S76" s="118">
        <v>0</v>
      </c>
      <c r="T76" s="118">
        <v>0</v>
      </c>
      <c r="U76" s="118">
        <v>0</v>
      </c>
      <c r="V76" s="154">
        <v>0</v>
      </c>
      <c r="W76" s="118">
        <v>0</v>
      </c>
      <c r="X76" s="154">
        <v>0</v>
      </c>
      <c r="Y76" s="118">
        <v>0</v>
      </c>
      <c r="Z76" s="118">
        <v>0</v>
      </c>
      <c r="AA76" s="119"/>
      <c r="AB76" s="74">
        <f>SUM(I76:Z76)</f>
        <v>0</v>
      </c>
    </row>
    <row r="77" spans="2:29" ht="27" customHeight="1">
      <c r="B77" s="313">
        <v>11</v>
      </c>
      <c r="C77" s="164" t="s">
        <v>378</v>
      </c>
      <c r="D77" s="323" t="s">
        <v>591</v>
      </c>
      <c r="E77" s="323"/>
      <c r="F77" s="122" t="s">
        <v>592</v>
      </c>
      <c r="G77" s="122" t="s">
        <v>592</v>
      </c>
      <c r="H77" s="122" t="s">
        <v>592</v>
      </c>
      <c r="I77" s="157">
        <v>0.33</v>
      </c>
      <c r="J77" s="157">
        <v>0.2824</v>
      </c>
      <c r="K77" s="157">
        <v>0.4294</v>
      </c>
      <c r="L77" s="157">
        <v>0.4433</v>
      </c>
      <c r="M77" s="157">
        <v>0.3564</v>
      </c>
      <c r="N77" s="157">
        <v>0.1807</v>
      </c>
      <c r="O77" s="157">
        <v>0.4348</v>
      </c>
      <c r="P77" s="157">
        <v>0.5196</v>
      </c>
      <c r="Q77" s="157">
        <v>0.2287</v>
      </c>
      <c r="R77" s="157">
        <v>0.2295</v>
      </c>
      <c r="S77" s="157">
        <v>0.3451</v>
      </c>
      <c r="T77" s="157">
        <v>0.4408</v>
      </c>
      <c r="U77" s="157">
        <v>0.4272</v>
      </c>
      <c r="V77" s="157">
        <v>0.425</v>
      </c>
      <c r="W77" s="157">
        <v>0.4275</v>
      </c>
      <c r="X77" s="157">
        <v>0.531</v>
      </c>
      <c r="Y77" s="157">
        <v>0.3514</v>
      </c>
      <c r="Z77" s="157">
        <v>0.6938</v>
      </c>
      <c r="AA77" s="218"/>
      <c r="AB77" s="175">
        <f>SUM(I77:Z77)</f>
        <v>7.076599999999999</v>
      </c>
      <c r="AC77" s="74">
        <f>AB77/18</f>
        <v>0.3931444444444444</v>
      </c>
    </row>
    <row r="78" spans="2:27" ht="19.5" customHeight="1">
      <c r="B78" s="315"/>
      <c r="C78" s="310" t="s">
        <v>495</v>
      </c>
      <c r="D78" s="311"/>
      <c r="E78" s="312"/>
      <c r="F78" s="122"/>
      <c r="G78" s="122"/>
      <c r="H78" s="122"/>
      <c r="I78" s="118">
        <v>0</v>
      </c>
      <c r="J78" s="118">
        <v>0</v>
      </c>
      <c r="K78" s="118">
        <v>0</v>
      </c>
      <c r="L78" s="118">
        <v>0</v>
      </c>
      <c r="M78" s="118">
        <v>0</v>
      </c>
      <c r="N78" s="118">
        <v>0</v>
      </c>
      <c r="O78" s="118">
        <v>0</v>
      </c>
      <c r="P78" s="178" t="s">
        <v>593</v>
      </c>
      <c r="Q78" s="118">
        <v>0</v>
      </c>
      <c r="R78" s="178" t="s">
        <v>593</v>
      </c>
      <c r="S78" s="178" t="s">
        <v>593</v>
      </c>
      <c r="T78" s="178" t="s">
        <v>593</v>
      </c>
      <c r="U78" s="178" t="s">
        <v>593</v>
      </c>
      <c r="V78" s="178" t="s">
        <v>593</v>
      </c>
      <c r="W78" s="178" t="s">
        <v>593</v>
      </c>
      <c r="X78" s="178" t="s">
        <v>593</v>
      </c>
      <c r="Y78" s="178" t="s">
        <v>593</v>
      </c>
      <c r="Z78" s="179">
        <v>0</v>
      </c>
      <c r="AA78" s="180"/>
    </row>
    <row r="79" spans="2:27" ht="47.25" customHeight="1">
      <c r="B79" s="313">
        <v>12</v>
      </c>
      <c r="C79" s="164" t="s">
        <v>594</v>
      </c>
      <c r="D79" s="317" t="s">
        <v>595</v>
      </c>
      <c r="E79" s="317"/>
      <c r="F79" s="122" t="s">
        <v>596</v>
      </c>
      <c r="G79" s="122" t="s">
        <v>596</v>
      </c>
      <c r="H79" s="122" t="s">
        <v>596</v>
      </c>
      <c r="I79" s="155">
        <v>0.9</v>
      </c>
      <c r="J79" s="134">
        <v>0.9</v>
      </c>
      <c r="K79" s="138">
        <v>0.92</v>
      </c>
      <c r="L79" s="155">
        <v>0.9</v>
      </c>
      <c r="M79" s="156">
        <v>0.95</v>
      </c>
      <c r="N79" s="134">
        <v>0.92</v>
      </c>
      <c r="O79" s="134">
        <v>0.91</v>
      </c>
      <c r="P79" s="134">
        <v>0.9</v>
      </c>
      <c r="Q79" s="134">
        <v>0.92</v>
      </c>
      <c r="R79" s="355" t="s">
        <v>580</v>
      </c>
      <c r="S79" s="181" t="s">
        <v>580</v>
      </c>
      <c r="T79" s="134">
        <v>0.9</v>
      </c>
      <c r="U79" s="219">
        <v>0.9</v>
      </c>
      <c r="V79" s="141">
        <v>0.9</v>
      </c>
      <c r="W79" s="134">
        <v>0.9</v>
      </c>
      <c r="X79" s="139">
        <v>0.9</v>
      </c>
      <c r="Y79" s="182">
        <v>0.9</v>
      </c>
      <c r="Z79" s="182">
        <v>0.9</v>
      </c>
      <c r="AA79" s="183"/>
    </row>
    <row r="80" spans="2:27" ht="18.75" customHeight="1">
      <c r="B80" s="315"/>
      <c r="C80" s="310" t="s">
        <v>495</v>
      </c>
      <c r="D80" s="311"/>
      <c r="E80" s="312"/>
      <c r="F80" s="168"/>
      <c r="G80" s="168"/>
      <c r="H80" s="168"/>
      <c r="I80" s="184">
        <v>1</v>
      </c>
      <c r="J80" s="184">
        <v>1</v>
      </c>
      <c r="K80" s="118">
        <v>1</v>
      </c>
      <c r="L80" s="184">
        <v>1</v>
      </c>
      <c r="M80" s="153" t="s">
        <v>518</v>
      </c>
      <c r="N80" s="118">
        <v>1</v>
      </c>
      <c r="O80" s="184">
        <v>1</v>
      </c>
      <c r="P80" s="184">
        <v>1</v>
      </c>
      <c r="Q80" s="118">
        <v>1</v>
      </c>
      <c r="R80" s="184">
        <v>1</v>
      </c>
      <c r="S80" s="184">
        <v>1</v>
      </c>
      <c r="T80" s="184">
        <v>1</v>
      </c>
      <c r="U80" s="184">
        <v>1</v>
      </c>
      <c r="V80" s="185">
        <v>1</v>
      </c>
      <c r="W80" s="185">
        <v>1</v>
      </c>
      <c r="X80" s="154">
        <v>1</v>
      </c>
      <c r="Y80" s="185">
        <v>1</v>
      </c>
      <c r="Z80" s="185">
        <v>1</v>
      </c>
      <c r="AA80" s="186"/>
    </row>
    <row r="81" spans="2:27" ht="33.75" customHeight="1">
      <c r="B81" s="313">
        <v>13</v>
      </c>
      <c r="C81" s="316" t="s">
        <v>379</v>
      </c>
      <c r="D81" s="317" t="s">
        <v>597</v>
      </c>
      <c r="E81" s="317"/>
      <c r="F81" s="122" t="s">
        <v>493</v>
      </c>
      <c r="G81" s="122" t="s">
        <v>493</v>
      </c>
      <c r="H81" s="122" t="s">
        <v>493</v>
      </c>
      <c r="I81" s="122" t="s">
        <v>493</v>
      </c>
      <c r="J81" s="187" t="s">
        <v>493</v>
      </c>
      <c r="K81" s="187" t="s">
        <v>493</v>
      </c>
      <c r="L81" s="187" t="s">
        <v>517</v>
      </c>
      <c r="M81" s="152" t="s">
        <v>493</v>
      </c>
      <c r="N81" s="122" t="s">
        <v>493</v>
      </c>
      <c r="O81" s="122" t="s">
        <v>493</v>
      </c>
      <c r="P81" s="122" t="s">
        <v>493</v>
      </c>
      <c r="Q81" s="122" t="s">
        <v>493</v>
      </c>
      <c r="R81" s="122" t="s">
        <v>493</v>
      </c>
      <c r="S81" s="122" t="s">
        <v>493</v>
      </c>
      <c r="T81" s="122" t="s">
        <v>493</v>
      </c>
      <c r="U81" s="122" t="s">
        <v>493</v>
      </c>
      <c r="V81" s="122" t="s">
        <v>504</v>
      </c>
      <c r="W81" s="122" t="s">
        <v>493</v>
      </c>
      <c r="X81" s="188" t="s">
        <v>493</v>
      </c>
      <c r="Y81" s="122" t="s">
        <v>493</v>
      </c>
      <c r="Z81" s="122" t="s">
        <v>493</v>
      </c>
      <c r="AA81" s="124"/>
    </row>
    <row r="82" spans="2:27" ht="35.25" customHeight="1">
      <c r="B82" s="314"/>
      <c r="C82" s="316"/>
      <c r="D82" s="317" t="s">
        <v>598</v>
      </c>
      <c r="E82" s="317"/>
      <c r="F82" s="122" t="s">
        <v>493</v>
      </c>
      <c r="G82" s="122" t="s">
        <v>493</v>
      </c>
      <c r="H82" s="122" t="s">
        <v>493</v>
      </c>
      <c r="I82" s="187" t="s">
        <v>493</v>
      </c>
      <c r="J82" s="187" t="s">
        <v>493</v>
      </c>
      <c r="K82" s="122" t="s">
        <v>493</v>
      </c>
      <c r="L82" s="187" t="s">
        <v>517</v>
      </c>
      <c r="M82" s="189" t="s">
        <v>493</v>
      </c>
      <c r="N82" s="122" t="s">
        <v>493</v>
      </c>
      <c r="O82" s="122" t="s">
        <v>493</v>
      </c>
      <c r="P82" s="122" t="s">
        <v>493</v>
      </c>
      <c r="Q82" s="122" t="s">
        <v>493</v>
      </c>
      <c r="R82" s="122" t="s">
        <v>493</v>
      </c>
      <c r="S82" s="122" t="s">
        <v>493</v>
      </c>
      <c r="T82" s="122" t="s">
        <v>493</v>
      </c>
      <c r="U82" s="122" t="s">
        <v>493</v>
      </c>
      <c r="V82" s="122" t="s">
        <v>504</v>
      </c>
      <c r="W82" s="122" t="s">
        <v>493</v>
      </c>
      <c r="X82" s="144" t="s">
        <v>493</v>
      </c>
      <c r="Y82" s="122" t="s">
        <v>493</v>
      </c>
      <c r="Z82" s="122" t="s">
        <v>493</v>
      </c>
      <c r="AA82" s="124"/>
    </row>
    <row r="83" spans="2:28" ht="19.5" customHeight="1">
      <c r="B83" s="315"/>
      <c r="C83" s="310" t="s">
        <v>495</v>
      </c>
      <c r="D83" s="311"/>
      <c r="E83" s="312"/>
      <c r="F83" s="122"/>
      <c r="G83" s="122"/>
      <c r="H83" s="122"/>
      <c r="I83" s="184">
        <v>1</v>
      </c>
      <c r="J83" s="184">
        <v>1</v>
      </c>
      <c r="K83" s="118">
        <v>1</v>
      </c>
      <c r="L83" s="184">
        <v>1</v>
      </c>
      <c r="M83" s="153">
        <v>1</v>
      </c>
      <c r="N83" s="118">
        <v>1</v>
      </c>
      <c r="O83" s="184">
        <v>1</v>
      </c>
      <c r="P83" s="184">
        <v>1</v>
      </c>
      <c r="Q83" s="118">
        <v>1</v>
      </c>
      <c r="R83" s="184">
        <v>1</v>
      </c>
      <c r="S83" s="184">
        <v>1</v>
      </c>
      <c r="T83" s="184">
        <v>1</v>
      </c>
      <c r="U83" s="184">
        <v>1</v>
      </c>
      <c r="V83" s="185">
        <v>0</v>
      </c>
      <c r="W83" s="185">
        <v>1</v>
      </c>
      <c r="X83" s="154">
        <v>1</v>
      </c>
      <c r="Y83" s="185">
        <v>1</v>
      </c>
      <c r="Z83" s="185">
        <v>1</v>
      </c>
      <c r="AA83" s="186"/>
      <c r="AB83" s="132">
        <f>SUM(I83:Z83)</f>
        <v>17</v>
      </c>
    </row>
    <row r="84" spans="2:27" ht="21.75" customHeight="1">
      <c r="B84" s="318" t="s">
        <v>599</v>
      </c>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20"/>
      <c r="AA84" s="133"/>
    </row>
    <row r="85" spans="2:27" ht="41.25" customHeight="1">
      <c r="B85" s="313">
        <v>14</v>
      </c>
      <c r="C85" s="316" t="s">
        <v>600</v>
      </c>
      <c r="D85" s="317" t="s">
        <v>601</v>
      </c>
      <c r="E85" s="317"/>
      <c r="F85" s="122" t="s">
        <v>493</v>
      </c>
      <c r="G85" s="122" t="s">
        <v>493</v>
      </c>
      <c r="H85" s="122" t="s">
        <v>493</v>
      </c>
      <c r="I85" s="122" t="s">
        <v>493</v>
      </c>
      <c r="J85" s="122" t="s">
        <v>493</v>
      </c>
      <c r="K85" s="122" t="s">
        <v>493</v>
      </c>
      <c r="L85" s="122" t="s">
        <v>493</v>
      </c>
      <c r="M85" s="122" t="s">
        <v>493</v>
      </c>
      <c r="N85" s="122" t="s">
        <v>493</v>
      </c>
      <c r="O85" s="122" t="s">
        <v>493</v>
      </c>
      <c r="P85" s="122" t="s">
        <v>493</v>
      </c>
      <c r="Q85" s="122" t="s">
        <v>493</v>
      </c>
      <c r="R85" s="122" t="s">
        <v>493</v>
      </c>
      <c r="S85" s="122" t="s">
        <v>493</v>
      </c>
      <c r="T85" s="122" t="s">
        <v>493</v>
      </c>
      <c r="U85" s="122" t="s">
        <v>493</v>
      </c>
      <c r="V85" s="122" t="s">
        <v>493</v>
      </c>
      <c r="W85" s="122" t="s">
        <v>493</v>
      </c>
      <c r="X85" s="122" t="s">
        <v>493</v>
      </c>
      <c r="Y85" s="122" t="s">
        <v>493</v>
      </c>
      <c r="Z85" s="122" t="s">
        <v>493</v>
      </c>
      <c r="AA85" s="124"/>
    </row>
    <row r="86" spans="2:27" ht="39" customHeight="1">
      <c r="B86" s="314"/>
      <c r="C86" s="316"/>
      <c r="D86" s="317" t="s">
        <v>602</v>
      </c>
      <c r="E86" s="317"/>
      <c r="F86" s="122" t="s">
        <v>511</v>
      </c>
      <c r="G86" s="122" t="s">
        <v>511</v>
      </c>
      <c r="H86" s="122" t="s">
        <v>511</v>
      </c>
      <c r="I86" s="136">
        <v>0.702</v>
      </c>
      <c r="J86" s="174">
        <v>0.703</v>
      </c>
      <c r="K86" s="190">
        <v>0.713</v>
      </c>
      <c r="L86" s="190">
        <v>0.742</v>
      </c>
      <c r="M86" s="137">
        <v>0.7</v>
      </c>
      <c r="N86" s="136">
        <v>0.8</v>
      </c>
      <c r="O86" s="190">
        <v>0.73</v>
      </c>
      <c r="P86" s="190">
        <v>0.76</v>
      </c>
      <c r="Q86" s="174">
        <v>0.714</v>
      </c>
      <c r="R86" s="174">
        <v>0.723</v>
      </c>
      <c r="S86" s="174">
        <v>0.791</v>
      </c>
      <c r="T86" s="171">
        <v>0.721</v>
      </c>
      <c r="U86" s="136">
        <v>0.724</v>
      </c>
      <c r="V86" s="143">
        <v>0.72</v>
      </c>
      <c r="W86" s="171">
        <v>0.737</v>
      </c>
      <c r="X86" s="191">
        <v>0.614</v>
      </c>
      <c r="Y86" s="192">
        <v>0.7</v>
      </c>
      <c r="Z86" s="136">
        <v>0.56</v>
      </c>
      <c r="AA86" s="150"/>
    </row>
    <row r="87" spans="2:27" ht="23.25" customHeight="1">
      <c r="B87" s="314"/>
      <c r="C87" s="316"/>
      <c r="D87" s="317" t="s">
        <v>603</v>
      </c>
      <c r="E87" s="317"/>
      <c r="F87" s="122" t="s">
        <v>604</v>
      </c>
      <c r="G87" s="122" t="s">
        <v>604</v>
      </c>
      <c r="H87" s="122" t="s">
        <v>604</v>
      </c>
      <c r="I87" s="136">
        <v>0.33</v>
      </c>
      <c r="J87" s="174">
        <v>0.375</v>
      </c>
      <c r="K87" s="135">
        <v>0.253</v>
      </c>
      <c r="L87" s="136">
        <v>0.213</v>
      </c>
      <c r="M87" s="137">
        <v>0.25</v>
      </c>
      <c r="N87" s="136">
        <v>0.27</v>
      </c>
      <c r="O87" s="136">
        <v>0.32</v>
      </c>
      <c r="P87" s="136">
        <v>0.18</v>
      </c>
      <c r="Q87" s="174">
        <v>0.323</v>
      </c>
      <c r="R87" s="136">
        <v>0.27</v>
      </c>
      <c r="S87" s="174">
        <v>0.254</v>
      </c>
      <c r="T87" s="136">
        <v>0.26</v>
      </c>
      <c r="U87" s="174">
        <v>0.256</v>
      </c>
      <c r="V87" s="143">
        <v>0.32</v>
      </c>
      <c r="W87" s="174">
        <v>0.29</v>
      </c>
      <c r="X87" s="191">
        <v>0.257</v>
      </c>
      <c r="Y87" s="136">
        <v>0.31</v>
      </c>
      <c r="Z87" s="136">
        <v>0.25</v>
      </c>
      <c r="AA87" s="150"/>
    </row>
    <row r="88" spans="2:28" ht="16.5" customHeight="1">
      <c r="B88" s="315"/>
      <c r="C88" s="310" t="s">
        <v>495</v>
      </c>
      <c r="D88" s="311"/>
      <c r="E88" s="312"/>
      <c r="F88" s="122"/>
      <c r="G88" s="177"/>
      <c r="H88" s="177"/>
      <c r="I88" s="118">
        <v>1</v>
      </c>
      <c r="J88" s="118">
        <v>1</v>
      </c>
      <c r="K88" s="118">
        <v>1</v>
      </c>
      <c r="L88" s="118">
        <v>1</v>
      </c>
      <c r="M88" s="118">
        <v>1</v>
      </c>
      <c r="N88" s="118">
        <v>1</v>
      </c>
      <c r="O88" s="118">
        <v>1</v>
      </c>
      <c r="P88" s="118">
        <v>0</v>
      </c>
      <c r="Q88" s="118">
        <v>1</v>
      </c>
      <c r="R88" s="118">
        <v>1</v>
      </c>
      <c r="S88" s="118">
        <v>1</v>
      </c>
      <c r="T88" s="118">
        <v>1</v>
      </c>
      <c r="U88" s="118">
        <v>1</v>
      </c>
      <c r="V88" s="118">
        <v>1</v>
      </c>
      <c r="W88" s="118">
        <v>1</v>
      </c>
      <c r="X88" s="118">
        <v>1</v>
      </c>
      <c r="Y88" s="118">
        <v>1</v>
      </c>
      <c r="Z88" s="118">
        <v>0</v>
      </c>
      <c r="AA88" s="119"/>
      <c r="AB88" s="74">
        <f>SUM(I88:Z88)</f>
        <v>16</v>
      </c>
    </row>
    <row r="89" spans="2:27" ht="24.75" customHeight="1">
      <c r="B89" s="313">
        <v>15</v>
      </c>
      <c r="C89" s="316" t="s">
        <v>380</v>
      </c>
      <c r="D89" s="317" t="s">
        <v>605</v>
      </c>
      <c r="E89" s="317"/>
      <c r="F89" s="122" t="s">
        <v>606</v>
      </c>
      <c r="G89" s="122" t="s">
        <v>606</v>
      </c>
      <c r="H89" s="122" t="s">
        <v>606</v>
      </c>
      <c r="I89" s="136">
        <v>1</v>
      </c>
      <c r="J89" s="136">
        <v>1</v>
      </c>
      <c r="K89" s="136">
        <v>1</v>
      </c>
      <c r="L89" s="136">
        <v>1</v>
      </c>
      <c r="M89" s="136">
        <v>1</v>
      </c>
      <c r="N89" s="136">
        <v>1</v>
      </c>
      <c r="O89" s="136">
        <v>1</v>
      </c>
      <c r="P89" s="136">
        <v>1</v>
      </c>
      <c r="Q89" s="136">
        <v>1</v>
      </c>
      <c r="R89" s="136">
        <v>1</v>
      </c>
      <c r="S89" s="136">
        <v>1</v>
      </c>
      <c r="T89" s="136">
        <v>1</v>
      </c>
      <c r="U89" s="136">
        <v>0.9</v>
      </c>
      <c r="V89" s="136">
        <v>1</v>
      </c>
      <c r="W89" s="136">
        <v>1</v>
      </c>
      <c r="X89" s="193" t="s">
        <v>607</v>
      </c>
      <c r="Y89" s="136">
        <v>1</v>
      </c>
      <c r="Z89" s="136">
        <v>1</v>
      </c>
      <c r="AA89" s="150"/>
    </row>
    <row r="90" spans="2:27" ht="22.5" customHeight="1">
      <c r="B90" s="314"/>
      <c r="C90" s="316"/>
      <c r="D90" s="317" t="s">
        <v>608</v>
      </c>
      <c r="E90" s="317"/>
      <c r="F90" s="122" t="s">
        <v>493</v>
      </c>
      <c r="G90" s="122" t="s">
        <v>493</v>
      </c>
      <c r="H90" s="122" t="s">
        <v>493</v>
      </c>
      <c r="I90" s="122" t="s">
        <v>493</v>
      </c>
      <c r="J90" s="122" t="s">
        <v>493</v>
      </c>
      <c r="K90" s="122" t="s">
        <v>493</v>
      </c>
      <c r="L90" s="122" t="s">
        <v>506</v>
      </c>
      <c r="M90" s="122" t="s">
        <v>493</v>
      </c>
      <c r="N90" s="122" t="s">
        <v>493</v>
      </c>
      <c r="O90" s="122" t="s">
        <v>493</v>
      </c>
      <c r="P90" s="122" t="s">
        <v>493</v>
      </c>
      <c r="Q90" s="122" t="s">
        <v>493</v>
      </c>
      <c r="R90" s="122" t="s">
        <v>493</v>
      </c>
      <c r="S90" s="122" t="s">
        <v>493</v>
      </c>
      <c r="T90" s="122" t="s">
        <v>493</v>
      </c>
      <c r="U90" s="122" t="s">
        <v>506</v>
      </c>
      <c r="V90" s="122" t="s">
        <v>506</v>
      </c>
      <c r="W90" s="122" t="s">
        <v>493</v>
      </c>
      <c r="X90" s="122" t="s">
        <v>506</v>
      </c>
      <c r="Y90" s="122" t="s">
        <v>493</v>
      </c>
      <c r="Z90" s="122" t="s">
        <v>506</v>
      </c>
      <c r="AA90" s="124"/>
    </row>
    <row r="91" spans="2:29" ht="41.25" customHeight="1">
      <c r="B91" s="314"/>
      <c r="C91" s="316"/>
      <c r="D91" s="317" t="s">
        <v>609</v>
      </c>
      <c r="E91" s="317"/>
      <c r="F91" s="122" t="s">
        <v>610</v>
      </c>
      <c r="G91" s="122" t="s">
        <v>610</v>
      </c>
      <c r="H91" s="122" t="s">
        <v>610</v>
      </c>
      <c r="I91" s="194">
        <v>0.306</v>
      </c>
      <c r="J91" s="155">
        <v>0.288</v>
      </c>
      <c r="K91" s="155">
        <v>0.266</v>
      </c>
      <c r="L91" s="155">
        <v>0.292</v>
      </c>
      <c r="M91" s="155">
        <v>0.3</v>
      </c>
      <c r="N91" s="195">
        <v>0.3</v>
      </c>
      <c r="O91" s="155">
        <v>0.2862</v>
      </c>
      <c r="P91" s="155">
        <v>0.423</v>
      </c>
      <c r="Q91" s="155">
        <v>0.343</v>
      </c>
      <c r="R91" s="155">
        <v>0.253</v>
      </c>
      <c r="S91" s="155">
        <v>0.412</v>
      </c>
      <c r="T91" s="155">
        <v>0.426</v>
      </c>
      <c r="U91" s="155">
        <v>0.405</v>
      </c>
      <c r="V91" s="155">
        <v>0.291</v>
      </c>
      <c r="W91" s="155">
        <v>0.313</v>
      </c>
      <c r="X91" s="155">
        <v>0.3</v>
      </c>
      <c r="Y91" s="155">
        <v>0.372</v>
      </c>
      <c r="Z91" s="155">
        <v>0.4299</v>
      </c>
      <c r="AA91" s="159"/>
      <c r="AB91" s="216">
        <f>SUM(I91:Z91)</f>
        <v>6.0061</v>
      </c>
      <c r="AC91" s="74">
        <f>AB91/18</f>
        <v>0.3336722222222222</v>
      </c>
    </row>
    <row r="92" spans="2:28" ht="16.5" customHeight="1">
      <c r="B92" s="315"/>
      <c r="C92" s="310" t="s">
        <v>495</v>
      </c>
      <c r="D92" s="311"/>
      <c r="E92" s="312"/>
      <c r="F92" s="168"/>
      <c r="G92" s="168"/>
      <c r="H92" s="168"/>
      <c r="I92" s="118">
        <v>0</v>
      </c>
      <c r="J92" s="118">
        <v>0</v>
      </c>
      <c r="K92" s="118">
        <v>1</v>
      </c>
      <c r="L92" s="118">
        <v>0</v>
      </c>
      <c r="M92" s="118">
        <v>0</v>
      </c>
      <c r="N92" s="118">
        <v>0</v>
      </c>
      <c r="O92" s="118">
        <v>0</v>
      </c>
      <c r="P92" s="118">
        <v>0</v>
      </c>
      <c r="Q92" s="118">
        <v>0</v>
      </c>
      <c r="R92" s="118">
        <v>1</v>
      </c>
      <c r="S92" s="118">
        <v>0</v>
      </c>
      <c r="T92" s="118">
        <v>0</v>
      </c>
      <c r="U92" s="118">
        <v>0</v>
      </c>
      <c r="V92" s="118">
        <v>0</v>
      </c>
      <c r="W92" s="118">
        <v>0</v>
      </c>
      <c r="X92" s="118">
        <v>0</v>
      </c>
      <c r="Y92" s="118">
        <v>0</v>
      </c>
      <c r="Z92" s="118">
        <v>0</v>
      </c>
      <c r="AA92" s="119"/>
      <c r="AB92" s="74">
        <f>SUM(I92:Z92)</f>
        <v>2</v>
      </c>
    </row>
    <row r="93" spans="2:28" ht="28.5" customHeight="1">
      <c r="B93" s="321">
        <v>16</v>
      </c>
      <c r="C93" s="164" t="s">
        <v>381</v>
      </c>
      <c r="D93" s="317" t="s">
        <v>611</v>
      </c>
      <c r="E93" s="317"/>
      <c r="F93" s="122" t="s">
        <v>511</v>
      </c>
      <c r="G93" s="122" t="s">
        <v>511</v>
      </c>
      <c r="H93" s="122" t="s">
        <v>511</v>
      </c>
      <c r="I93" s="196" t="s">
        <v>612</v>
      </c>
      <c r="J93" s="170" t="s">
        <v>613</v>
      </c>
      <c r="K93" s="196" t="s">
        <v>614</v>
      </c>
      <c r="L93" s="170" t="s">
        <v>615</v>
      </c>
      <c r="M93" s="196" t="s">
        <v>616</v>
      </c>
      <c r="N93" s="196" t="s">
        <v>617</v>
      </c>
      <c r="O93" s="196" t="s">
        <v>607</v>
      </c>
      <c r="P93" s="196" t="s">
        <v>607</v>
      </c>
      <c r="Q93" s="196" t="s">
        <v>618</v>
      </c>
      <c r="R93" s="196" t="s">
        <v>616</v>
      </c>
      <c r="S93" s="196" t="s">
        <v>607</v>
      </c>
      <c r="T93" s="196" t="s">
        <v>619</v>
      </c>
      <c r="U93" s="136">
        <v>0.7</v>
      </c>
      <c r="V93" s="220" t="s">
        <v>620</v>
      </c>
      <c r="W93" s="196" t="s">
        <v>621</v>
      </c>
      <c r="X93" s="197" t="s">
        <v>620</v>
      </c>
      <c r="Y93" s="196" t="s">
        <v>616</v>
      </c>
      <c r="Z93" s="196" t="s">
        <v>622</v>
      </c>
      <c r="AA93" s="150"/>
      <c r="AB93" s="198" t="s">
        <v>623</v>
      </c>
    </row>
    <row r="94" spans="2:28" ht="15" customHeight="1">
      <c r="B94" s="322"/>
      <c r="C94" s="310" t="s">
        <v>495</v>
      </c>
      <c r="D94" s="311"/>
      <c r="E94" s="312"/>
      <c r="F94" s="168"/>
      <c r="G94" s="168"/>
      <c r="H94" s="168"/>
      <c r="I94" s="118">
        <v>0</v>
      </c>
      <c r="J94" s="118">
        <v>0</v>
      </c>
      <c r="K94" s="146">
        <v>1</v>
      </c>
      <c r="L94" s="118">
        <v>0</v>
      </c>
      <c r="M94" s="153">
        <v>1</v>
      </c>
      <c r="N94" s="153">
        <v>1</v>
      </c>
      <c r="O94" s="153">
        <v>1</v>
      </c>
      <c r="P94" s="153">
        <v>1</v>
      </c>
      <c r="Q94" s="153">
        <v>1</v>
      </c>
      <c r="R94" s="153">
        <v>1</v>
      </c>
      <c r="S94" s="153">
        <v>1</v>
      </c>
      <c r="T94" s="118">
        <v>1</v>
      </c>
      <c r="U94" s="153">
        <v>1</v>
      </c>
      <c r="V94" s="154">
        <v>0</v>
      </c>
      <c r="W94" s="153">
        <v>1</v>
      </c>
      <c r="X94" s="161">
        <v>0</v>
      </c>
      <c r="Y94" s="118">
        <v>1</v>
      </c>
      <c r="Z94" s="118">
        <v>0</v>
      </c>
      <c r="AA94" s="119">
        <f>SUM(I94:Z94)</f>
        <v>12</v>
      </c>
      <c r="AB94" s="74">
        <f>SUM(I94:Z94)</f>
        <v>12</v>
      </c>
    </row>
    <row r="95" spans="2:29" ht="22.5" customHeight="1">
      <c r="B95" s="313">
        <v>17</v>
      </c>
      <c r="C95" s="316" t="s">
        <v>624</v>
      </c>
      <c r="D95" s="317" t="s">
        <v>625</v>
      </c>
      <c r="E95" s="317"/>
      <c r="F95" s="122" t="s">
        <v>596</v>
      </c>
      <c r="G95" s="122" t="s">
        <v>596</v>
      </c>
      <c r="H95" s="122" t="s">
        <v>596</v>
      </c>
      <c r="I95" s="136">
        <v>0.96</v>
      </c>
      <c r="J95" s="136">
        <v>0.91</v>
      </c>
      <c r="K95" s="136">
        <v>0.94</v>
      </c>
      <c r="L95" s="136">
        <v>0.91</v>
      </c>
      <c r="M95" s="137">
        <v>0.93</v>
      </c>
      <c r="N95" s="136">
        <v>0.96</v>
      </c>
      <c r="O95" s="174">
        <v>1</v>
      </c>
      <c r="P95" s="136">
        <v>1</v>
      </c>
      <c r="Q95" s="136">
        <v>0.86</v>
      </c>
      <c r="R95" s="136">
        <v>0.98</v>
      </c>
      <c r="S95" s="136">
        <v>0.81</v>
      </c>
      <c r="T95" s="136">
        <v>0.96</v>
      </c>
      <c r="U95" s="136">
        <v>0.66</v>
      </c>
      <c r="V95" s="143">
        <v>0.9</v>
      </c>
      <c r="W95" s="136">
        <v>1</v>
      </c>
      <c r="X95" s="151">
        <v>1</v>
      </c>
      <c r="Y95" s="136">
        <v>0.97</v>
      </c>
      <c r="Z95" s="136">
        <v>1</v>
      </c>
      <c r="AA95" s="150"/>
      <c r="AB95" s="142">
        <f>SUM(I95:Z95)</f>
        <v>16.750000000000004</v>
      </c>
      <c r="AC95" s="74">
        <v>18</v>
      </c>
    </row>
    <row r="96" spans="2:29" ht="33" customHeight="1">
      <c r="B96" s="314"/>
      <c r="C96" s="316"/>
      <c r="D96" s="317"/>
      <c r="E96" s="317"/>
      <c r="F96" s="122" t="s">
        <v>626</v>
      </c>
      <c r="G96" s="122" t="s">
        <v>626</v>
      </c>
      <c r="H96" s="122" t="s">
        <v>626</v>
      </c>
      <c r="I96" s="136"/>
      <c r="J96" s="122"/>
      <c r="K96" s="122"/>
      <c r="L96" s="136"/>
      <c r="M96" s="152"/>
      <c r="N96" s="136"/>
      <c r="O96" s="122"/>
      <c r="P96" s="122"/>
      <c r="Q96" s="174"/>
      <c r="R96" s="122"/>
      <c r="S96" s="122"/>
      <c r="T96" s="122"/>
      <c r="U96" s="136"/>
      <c r="V96" s="144"/>
      <c r="W96" s="122"/>
      <c r="X96" s="143"/>
      <c r="Y96" s="122"/>
      <c r="Z96" s="122"/>
      <c r="AA96" s="124"/>
      <c r="AC96" s="74">
        <f>AB95/AC95</f>
        <v>0.9305555555555558</v>
      </c>
    </row>
    <row r="97" spans="2:27" ht="40.5" customHeight="1">
      <c r="B97" s="314"/>
      <c r="C97" s="316"/>
      <c r="D97" s="317" t="s">
        <v>627</v>
      </c>
      <c r="E97" s="317"/>
      <c r="F97" s="136">
        <v>1</v>
      </c>
      <c r="G97" s="136">
        <v>1</v>
      </c>
      <c r="H97" s="136">
        <v>1</v>
      </c>
      <c r="I97" s="136">
        <v>1</v>
      </c>
      <c r="J97" s="136">
        <v>1</v>
      </c>
      <c r="K97" s="136">
        <v>1</v>
      </c>
      <c r="L97" s="136">
        <v>1</v>
      </c>
      <c r="M97" s="137">
        <v>1</v>
      </c>
      <c r="N97" s="136">
        <v>1</v>
      </c>
      <c r="O97" s="136">
        <v>1</v>
      </c>
      <c r="P97" s="136">
        <v>1</v>
      </c>
      <c r="Q97" s="136">
        <v>1</v>
      </c>
      <c r="R97" s="136">
        <v>1</v>
      </c>
      <c r="S97" s="170" t="s">
        <v>607</v>
      </c>
      <c r="T97" s="136">
        <v>1</v>
      </c>
      <c r="U97" s="136">
        <v>1</v>
      </c>
      <c r="V97" s="143">
        <v>1</v>
      </c>
      <c r="W97" s="136">
        <v>1</v>
      </c>
      <c r="X97" s="143">
        <v>1</v>
      </c>
      <c r="Y97" s="136">
        <v>1</v>
      </c>
      <c r="Z97" s="136">
        <v>1</v>
      </c>
      <c r="AA97" s="150"/>
    </row>
    <row r="98" spans="2:27" ht="34.5" customHeight="1">
      <c r="B98" s="314"/>
      <c r="C98" s="316"/>
      <c r="D98" s="317" t="s">
        <v>628</v>
      </c>
      <c r="E98" s="317"/>
      <c r="F98" s="122" t="s">
        <v>493</v>
      </c>
      <c r="G98" s="122" t="s">
        <v>493</v>
      </c>
      <c r="H98" s="122" t="s">
        <v>493</v>
      </c>
      <c r="I98" s="122" t="s">
        <v>493</v>
      </c>
      <c r="J98" s="122" t="s">
        <v>493</v>
      </c>
      <c r="K98" s="199" t="s">
        <v>629</v>
      </c>
      <c r="L98" s="199" t="s">
        <v>629</v>
      </c>
      <c r="M98" s="199" t="s">
        <v>629</v>
      </c>
      <c r="N98" s="199" t="s">
        <v>629</v>
      </c>
      <c r="O98" s="199" t="s">
        <v>629</v>
      </c>
      <c r="P98" s="199" t="s">
        <v>629</v>
      </c>
      <c r="Q98" s="199" t="s">
        <v>629</v>
      </c>
      <c r="R98" s="199" t="s">
        <v>629</v>
      </c>
      <c r="S98" s="199" t="s">
        <v>629</v>
      </c>
      <c r="T98" s="199" t="s">
        <v>629</v>
      </c>
      <c r="U98" s="199" t="s">
        <v>504</v>
      </c>
      <c r="V98" s="199" t="s">
        <v>504</v>
      </c>
      <c r="W98" s="122" t="s">
        <v>493</v>
      </c>
      <c r="X98" s="200" t="s">
        <v>493</v>
      </c>
      <c r="Y98" s="122" t="s">
        <v>493</v>
      </c>
      <c r="Z98" s="122" t="s">
        <v>505</v>
      </c>
      <c r="AA98" s="124"/>
    </row>
    <row r="99" spans="2:27" ht="53.25" customHeight="1">
      <c r="B99" s="314"/>
      <c r="C99" s="316"/>
      <c r="D99" s="317" t="s">
        <v>630</v>
      </c>
      <c r="E99" s="317"/>
      <c r="F99" s="122" t="s">
        <v>493</v>
      </c>
      <c r="G99" s="122" t="s">
        <v>493</v>
      </c>
      <c r="H99" s="122" t="s">
        <v>493</v>
      </c>
      <c r="I99" s="122" t="s">
        <v>493</v>
      </c>
      <c r="J99" s="122" t="s">
        <v>493</v>
      </c>
      <c r="K99" s="177" t="s">
        <v>493</v>
      </c>
      <c r="L99" s="177" t="s">
        <v>493</v>
      </c>
      <c r="M99" s="152" t="s">
        <v>493</v>
      </c>
      <c r="N99" s="122" t="s">
        <v>493</v>
      </c>
      <c r="O99" s="122" t="s">
        <v>493</v>
      </c>
      <c r="P99" s="122" t="s">
        <v>493</v>
      </c>
      <c r="Q99" s="122" t="s">
        <v>493</v>
      </c>
      <c r="R99" s="122" t="s">
        <v>493</v>
      </c>
      <c r="S99" s="122" t="s">
        <v>493</v>
      </c>
      <c r="T99" s="122" t="s">
        <v>493</v>
      </c>
      <c r="U99" s="199" t="s">
        <v>504</v>
      </c>
      <c r="V99" s="199" t="s">
        <v>504</v>
      </c>
      <c r="W99" s="122" t="s">
        <v>493</v>
      </c>
      <c r="X99" s="200" t="s">
        <v>493</v>
      </c>
      <c r="Y99" s="122" t="s">
        <v>493</v>
      </c>
      <c r="Z99" s="122" t="s">
        <v>493</v>
      </c>
      <c r="AA99" s="124"/>
    </row>
    <row r="100" spans="2:27" ht="34.5" customHeight="1">
      <c r="B100" s="314"/>
      <c r="C100" s="316"/>
      <c r="D100" s="317" t="s">
        <v>631</v>
      </c>
      <c r="E100" s="317"/>
      <c r="F100" s="122" t="s">
        <v>493</v>
      </c>
      <c r="G100" s="122" t="s">
        <v>493</v>
      </c>
      <c r="H100" s="122" t="s">
        <v>493</v>
      </c>
      <c r="I100" s="122" t="s">
        <v>493</v>
      </c>
      <c r="J100" s="122" t="s">
        <v>493</v>
      </c>
      <c r="K100" s="122" t="s">
        <v>493</v>
      </c>
      <c r="L100" s="122" t="s">
        <v>493</v>
      </c>
      <c r="M100" s="122" t="s">
        <v>493</v>
      </c>
      <c r="N100" s="122" t="s">
        <v>493</v>
      </c>
      <c r="O100" s="122" t="s">
        <v>493</v>
      </c>
      <c r="P100" s="122" t="s">
        <v>493</v>
      </c>
      <c r="Q100" s="122" t="s">
        <v>493</v>
      </c>
      <c r="R100" s="122" t="s">
        <v>493</v>
      </c>
      <c r="S100" s="122" t="s">
        <v>493</v>
      </c>
      <c r="T100" s="122" t="s">
        <v>493</v>
      </c>
      <c r="U100" s="122" t="s">
        <v>493</v>
      </c>
      <c r="V100" s="122" t="s">
        <v>493</v>
      </c>
      <c r="W100" s="122" t="s">
        <v>493</v>
      </c>
      <c r="X100" s="122" t="s">
        <v>493</v>
      </c>
      <c r="Y100" s="122" t="s">
        <v>493</v>
      </c>
      <c r="Z100" s="122" t="s">
        <v>493</v>
      </c>
      <c r="AA100" s="201"/>
    </row>
    <row r="101" spans="2:27" ht="33" customHeight="1">
      <c r="B101" s="314"/>
      <c r="C101" s="316"/>
      <c r="D101" s="317" t="s">
        <v>632</v>
      </c>
      <c r="E101" s="317"/>
      <c r="F101" s="122" t="s">
        <v>511</v>
      </c>
      <c r="G101" s="122" t="s">
        <v>511</v>
      </c>
      <c r="H101" s="122" t="s">
        <v>511</v>
      </c>
      <c r="I101" s="194">
        <v>0.777</v>
      </c>
      <c r="J101" s="194">
        <v>0.908</v>
      </c>
      <c r="K101" s="194">
        <v>0.809</v>
      </c>
      <c r="L101" s="194">
        <v>0.873</v>
      </c>
      <c r="M101" s="194">
        <v>0.739</v>
      </c>
      <c r="N101" s="194">
        <v>0.764</v>
      </c>
      <c r="O101" s="194">
        <v>0.378</v>
      </c>
      <c r="P101" s="194">
        <v>0.404</v>
      </c>
      <c r="Q101" s="194">
        <v>0.795</v>
      </c>
      <c r="R101" s="194">
        <v>0.766</v>
      </c>
      <c r="S101" s="194">
        <v>0.535</v>
      </c>
      <c r="T101" s="194">
        <v>0.265</v>
      </c>
      <c r="U101" s="194">
        <v>0.087</v>
      </c>
      <c r="V101" s="194">
        <v>0.299</v>
      </c>
      <c r="W101" s="194">
        <v>0.726</v>
      </c>
      <c r="X101" s="194">
        <v>0.484</v>
      </c>
      <c r="Y101" s="194">
        <v>0.816</v>
      </c>
      <c r="Z101" s="194">
        <v>0.096</v>
      </c>
      <c r="AA101" s="202"/>
    </row>
    <row r="102" spans="2:27" ht="27" customHeight="1">
      <c r="B102" s="314"/>
      <c r="C102" s="316"/>
      <c r="D102" s="317" t="s">
        <v>633</v>
      </c>
      <c r="E102" s="317"/>
      <c r="F102" s="122" t="s">
        <v>515</v>
      </c>
      <c r="G102" s="122" t="s">
        <v>515</v>
      </c>
      <c r="H102" s="122" t="s">
        <v>515</v>
      </c>
      <c r="I102" s="136">
        <v>0.6</v>
      </c>
      <c r="J102" s="136">
        <v>0.6</v>
      </c>
      <c r="K102" s="190">
        <v>0.55</v>
      </c>
      <c r="L102" s="136">
        <v>0.4</v>
      </c>
      <c r="M102" s="173">
        <v>0.8</v>
      </c>
      <c r="N102" s="136">
        <v>0.6</v>
      </c>
      <c r="O102" s="136">
        <v>0.6</v>
      </c>
      <c r="P102" s="136">
        <v>0.7</v>
      </c>
      <c r="Q102" s="136">
        <v>0.65</v>
      </c>
      <c r="R102" s="136">
        <v>1</v>
      </c>
      <c r="S102" s="136">
        <v>0.9</v>
      </c>
      <c r="T102" s="136">
        <v>0.4</v>
      </c>
      <c r="U102" s="136">
        <v>0.4</v>
      </c>
      <c r="V102" s="136">
        <v>0.4</v>
      </c>
      <c r="W102" s="136">
        <v>0.6</v>
      </c>
      <c r="X102" s="174">
        <v>0.703</v>
      </c>
      <c r="Y102" s="136">
        <v>0.6</v>
      </c>
      <c r="Z102" s="136">
        <v>0.4</v>
      </c>
      <c r="AA102" s="150"/>
    </row>
    <row r="103" spans="2:27" ht="33" customHeight="1">
      <c r="B103" s="314"/>
      <c r="C103" s="316"/>
      <c r="D103" s="317" t="s">
        <v>634</v>
      </c>
      <c r="E103" s="317"/>
      <c r="F103" s="136">
        <v>1</v>
      </c>
      <c r="G103" s="136">
        <v>1</v>
      </c>
      <c r="H103" s="136">
        <v>1</v>
      </c>
      <c r="I103" s="136">
        <v>1</v>
      </c>
      <c r="J103" s="136">
        <v>1</v>
      </c>
      <c r="K103" s="136">
        <v>1</v>
      </c>
      <c r="L103" s="136">
        <v>1</v>
      </c>
      <c r="M103" s="176">
        <v>1</v>
      </c>
      <c r="N103" s="136">
        <v>1</v>
      </c>
      <c r="O103" s="136">
        <v>1</v>
      </c>
      <c r="P103" s="136">
        <v>1</v>
      </c>
      <c r="Q103" s="136">
        <v>1</v>
      </c>
      <c r="R103" s="136">
        <v>1</v>
      </c>
      <c r="S103" s="170" t="s">
        <v>607</v>
      </c>
      <c r="T103" s="136">
        <v>1</v>
      </c>
      <c r="U103" s="136">
        <v>1</v>
      </c>
      <c r="V103" s="143">
        <v>1</v>
      </c>
      <c r="W103" s="136">
        <v>1</v>
      </c>
      <c r="X103" s="143">
        <v>1</v>
      </c>
      <c r="Y103" s="136">
        <v>1</v>
      </c>
      <c r="Z103" s="136">
        <v>1</v>
      </c>
      <c r="AA103" s="150"/>
    </row>
    <row r="104" spans="2:28" ht="20.25" customHeight="1">
      <c r="B104" s="315"/>
      <c r="C104" s="310" t="s">
        <v>495</v>
      </c>
      <c r="D104" s="311"/>
      <c r="E104" s="312"/>
      <c r="F104" s="136"/>
      <c r="G104" s="168"/>
      <c r="H104" s="168"/>
      <c r="I104" s="146">
        <v>1</v>
      </c>
      <c r="J104" s="146">
        <v>1</v>
      </c>
      <c r="K104" s="146">
        <v>1</v>
      </c>
      <c r="L104" s="146">
        <v>1</v>
      </c>
      <c r="M104" s="146">
        <v>1</v>
      </c>
      <c r="N104" s="146">
        <v>1</v>
      </c>
      <c r="O104" s="146">
        <v>1</v>
      </c>
      <c r="P104" s="146">
        <v>1</v>
      </c>
      <c r="Q104" s="146">
        <v>1</v>
      </c>
      <c r="R104" s="146">
        <v>1</v>
      </c>
      <c r="S104" s="146">
        <v>1</v>
      </c>
      <c r="T104" s="146">
        <v>1</v>
      </c>
      <c r="U104" s="146">
        <v>0</v>
      </c>
      <c r="V104" s="146">
        <v>0</v>
      </c>
      <c r="W104" s="146">
        <v>1</v>
      </c>
      <c r="X104" s="146">
        <v>1</v>
      </c>
      <c r="Y104" s="146">
        <v>1</v>
      </c>
      <c r="Z104" s="146">
        <v>0</v>
      </c>
      <c r="AA104" s="203"/>
      <c r="AB104" s="132">
        <f>SUM(I104:Z104)</f>
        <v>15</v>
      </c>
    </row>
    <row r="105" spans="2:27" ht="17.25" customHeight="1">
      <c r="B105" s="318" t="s">
        <v>635</v>
      </c>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20"/>
      <c r="AA105" s="133"/>
    </row>
    <row r="106" spans="2:27" ht="27" customHeight="1">
      <c r="B106" s="313">
        <v>18</v>
      </c>
      <c r="C106" s="316" t="s">
        <v>636</v>
      </c>
      <c r="D106" s="308" t="s">
        <v>637</v>
      </c>
      <c r="E106" s="308"/>
      <c r="F106" s="204" t="s">
        <v>493</v>
      </c>
      <c r="G106" s="204" t="s">
        <v>493</v>
      </c>
      <c r="H106" s="204" t="s">
        <v>493</v>
      </c>
      <c r="I106" s="122" t="s">
        <v>493</v>
      </c>
      <c r="J106" s="122" t="s">
        <v>493</v>
      </c>
      <c r="K106" s="122" t="s">
        <v>493</v>
      </c>
      <c r="L106" s="122" t="s">
        <v>493</v>
      </c>
      <c r="M106" s="122" t="s">
        <v>493</v>
      </c>
      <c r="N106" s="122" t="s">
        <v>493</v>
      </c>
      <c r="O106" s="122" t="s">
        <v>493</v>
      </c>
      <c r="P106" s="122" t="s">
        <v>493</v>
      </c>
      <c r="Q106" s="122" t="s">
        <v>493</v>
      </c>
      <c r="R106" s="122" t="s">
        <v>493</v>
      </c>
      <c r="S106" s="122" t="s">
        <v>493</v>
      </c>
      <c r="T106" s="122" t="s">
        <v>493</v>
      </c>
      <c r="U106" s="122" t="s">
        <v>493</v>
      </c>
      <c r="V106" s="122" t="s">
        <v>493</v>
      </c>
      <c r="W106" s="122" t="s">
        <v>493</v>
      </c>
      <c r="X106" s="122" t="s">
        <v>493</v>
      </c>
      <c r="Y106" s="122" t="s">
        <v>493</v>
      </c>
      <c r="Z106" s="122" t="s">
        <v>493</v>
      </c>
      <c r="AA106" s="205"/>
    </row>
    <row r="107" spans="2:27" ht="27" customHeight="1">
      <c r="B107" s="314"/>
      <c r="C107" s="316"/>
      <c r="D107" s="308" t="s">
        <v>638</v>
      </c>
      <c r="E107" s="308"/>
      <c r="F107" s="204" t="s">
        <v>493</v>
      </c>
      <c r="G107" s="204" t="s">
        <v>493</v>
      </c>
      <c r="H107" s="204" t="s">
        <v>493</v>
      </c>
      <c r="I107" s="122" t="s">
        <v>493</v>
      </c>
      <c r="J107" s="122" t="s">
        <v>493</v>
      </c>
      <c r="K107" s="122" t="s">
        <v>493</v>
      </c>
      <c r="L107" s="122" t="s">
        <v>493</v>
      </c>
      <c r="M107" s="122" t="s">
        <v>493</v>
      </c>
      <c r="N107" s="122" t="s">
        <v>493</v>
      </c>
      <c r="O107" s="122" t="s">
        <v>493</v>
      </c>
      <c r="P107" s="122" t="s">
        <v>493</v>
      </c>
      <c r="Q107" s="122" t="s">
        <v>493</v>
      </c>
      <c r="R107" s="122" t="s">
        <v>493</v>
      </c>
      <c r="S107" s="122" t="s">
        <v>493</v>
      </c>
      <c r="T107" s="122" t="s">
        <v>493</v>
      </c>
      <c r="U107" s="122" t="s">
        <v>493</v>
      </c>
      <c r="V107" s="122" t="s">
        <v>493</v>
      </c>
      <c r="W107" s="122" t="s">
        <v>493</v>
      </c>
      <c r="X107" s="122" t="s">
        <v>493</v>
      </c>
      <c r="Y107" s="122" t="s">
        <v>493</v>
      </c>
      <c r="Z107" s="122" t="s">
        <v>493</v>
      </c>
      <c r="AA107" s="205"/>
    </row>
    <row r="108" spans="2:27" ht="27" customHeight="1">
      <c r="B108" s="314"/>
      <c r="C108" s="316"/>
      <c r="D108" s="308" t="s">
        <v>639</v>
      </c>
      <c r="E108" s="308"/>
      <c r="F108" s="204" t="s">
        <v>493</v>
      </c>
      <c r="G108" s="204" t="s">
        <v>493</v>
      </c>
      <c r="H108" s="204" t="s">
        <v>493</v>
      </c>
      <c r="I108" s="122" t="s">
        <v>493</v>
      </c>
      <c r="J108" s="122" t="s">
        <v>506</v>
      </c>
      <c r="K108" s="122" t="s">
        <v>640</v>
      </c>
      <c r="L108" s="122" t="s">
        <v>640</v>
      </c>
      <c r="M108" s="122" t="s">
        <v>640</v>
      </c>
      <c r="N108" s="122" t="s">
        <v>640</v>
      </c>
      <c r="O108" s="122" t="s">
        <v>640</v>
      </c>
      <c r="P108" s="122" t="s">
        <v>640</v>
      </c>
      <c r="Q108" s="122" t="s">
        <v>640</v>
      </c>
      <c r="R108" s="122" t="s">
        <v>640</v>
      </c>
      <c r="S108" s="122" t="s">
        <v>640</v>
      </c>
      <c r="T108" s="122" t="s">
        <v>640</v>
      </c>
      <c r="U108" s="122" t="s">
        <v>640</v>
      </c>
      <c r="V108" s="122" t="s">
        <v>640</v>
      </c>
      <c r="W108" s="122" t="s">
        <v>493</v>
      </c>
      <c r="X108" s="122" t="s">
        <v>493</v>
      </c>
      <c r="Y108" s="122" t="s">
        <v>493</v>
      </c>
      <c r="Z108" s="122" t="s">
        <v>493</v>
      </c>
      <c r="AA108" s="205"/>
    </row>
    <row r="109" spans="2:27" ht="27" customHeight="1">
      <c r="B109" s="314"/>
      <c r="C109" s="316"/>
      <c r="D109" s="308" t="s">
        <v>641</v>
      </c>
      <c r="E109" s="308"/>
      <c r="F109" s="204" t="s">
        <v>493</v>
      </c>
      <c r="G109" s="204" t="s">
        <v>493</v>
      </c>
      <c r="H109" s="204" t="s">
        <v>493</v>
      </c>
      <c r="I109" s="122" t="s">
        <v>493</v>
      </c>
      <c r="J109" s="122" t="s">
        <v>506</v>
      </c>
      <c r="K109" s="122" t="s">
        <v>640</v>
      </c>
      <c r="L109" s="122" t="s">
        <v>640</v>
      </c>
      <c r="M109" s="122" t="s">
        <v>640</v>
      </c>
      <c r="N109" s="122" t="s">
        <v>640</v>
      </c>
      <c r="O109" s="122" t="s">
        <v>640</v>
      </c>
      <c r="P109" s="122" t="s">
        <v>640</v>
      </c>
      <c r="Q109" s="122" t="s">
        <v>640</v>
      </c>
      <c r="R109" s="122" t="s">
        <v>640</v>
      </c>
      <c r="S109" s="122" t="s">
        <v>640</v>
      </c>
      <c r="T109" s="122" t="s">
        <v>640</v>
      </c>
      <c r="U109" s="122" t="s">
        <v>640</v>
      </c>
      <c r="V109" s="122" t="s">
        <v>640</v>
      </c>
      <c r="W109" s="122" t="s">
        <v>493</v>
      </c>
      <c r="X109" s="122" t="s">
        <v>493</v>
      </c>
      <c r="Y109" s="122" t="s">
        <v>493</v>
      </c>
      <c r="Z109" s="122" t="s">
        <v>493</v>
      </c>
      <c r="AA109" s="205"/>
    </row>
    <row r="110" spans="2:27" ht="27" customHeight="1">
      <c r="B110" s="314"/>
      <c r="C110" s="316"/>
      <c r="D110" s="308" t="s">
        <v>642</v>
      </c>
      <c r="E110" s="308"/>
      <c r="F110" s="122" t="s">
        <v>493</v>
      </c>
      <c r="G110" s="122" t="s">
        <v>493</v>
      </c>
      <c r="H110" s="122" t="s">
        <v>493</v>
      </c>
      <c r="I110" s="122" t="s">
        <v>493</v>
      </c>
      <c r="J110" s="122" t="s">
        <v>506</v>
      </c>
      <c r="K110" s="122" t="s">
        <v>640</v>
      </c>
      <c r="L110" s="122" t="s">
        <v>640</v>
      </c>
      <c r="M110" s="122" t="s">
        <v>640</v>
      </c>
      <c r="N110" s="122" t="s">
        <v>640</v>
      </c>
      <c r="O110" s="122" t="s">
        <v>640</v>
      </c>
      <c r="P110" s="122" t="s">
        <v>640</v>
      </c>
      <c r="Q110" s="122" t="s">
        <v>640</v>
      </c>
      <c r="R110" s="122" t="s">
        <v>640</v>
      </c>
      <c r="S110" s="122" t="s">
        <v>640</v>
      </c>
      <c r="T110" s="122" t="s">
        <v>640</v>
      </c>
      <c r="U110" s="122" t="s">
        <v>640</v>
      </c>
      <c r="V110" s="122" t="s">
        <v>640</v>
      </c>
      <c r="W110" s="122" t="s">
        <v>493</v>
      </c>
      <c r="X110" s="122" t="s">
        <v>493</v>
      </c>
      <c r="Y110" s="122" t="s">
        <v>493</v>
      </c>
      <c r="Z110" s="122" t="s">
        <v>493</v>
      </c>
      <c r="AA110" s="124"/>
    </row>
    <row r="111" spans="2:27" ht="44.25" customHeight="1">
      <c r="B111" s="314"/>
      <c r="C111" s="316"/>
      <c r="D111" s="309" t="s">
        <v>643</v>
      </c>
      <c r="E111" s="309"/>
      <c r="F111" s="122" t="s">
        <v>493</v>
      </c>
      <c r="G111" s="122" t="s">
        <v>493</v>
      </c>
      <c r="H111" s="122" t="s">
        <v>493</v>
      </c>
      <c r="I111" s="122" t="s">
        <v>493</v>
      </c>
      <c r="J111" s="122" t="s">
        <v>493</v>
      </c>
      <c r="K111" s="122" t="s">
        <v>493</v>
      </c>
      <c r="L111" s="122" t="s">
        <v>493</v>
      </c>
      <c r="M111" s="122" t="s">
        <v>493</v>
      </c>
      <c r="N111" s="122" t="s">
        <v>493</v>
      </c>
      <c r="O111" s="122" t="s">
        <v>493</v>
      </c>
      <c r="P111" s="122" t="s">
        <v>493</v>
      </c>
      <c r="Q111" s="122" t="s">
        <v>493</v>
      </c>
      <c r="R111" s="122" t="s">
        <v>493</v>
      </c>
      <c r="S111" s="122" t="s">
        <v>493</v>
      </c>
      <c r="T111" s="122" t="s">
        <v>493</v>
      </c>
      <c r="U111" s="122" t="s">
        <v>493</v>
      </c>
      <c r="V111" s="122" t="s">
        <v>493</v>
      </c>
      <c r="W111" s="122" t="s">
        <v>493</v>
      </c>
      <c r="X111" s="122" t="s">
        <v>493</v>
      </c>
      <c r="Y111" s="122" t="s">
        <v>493</v>
      </c>
      <c r="Z111" s="122" t="s">
        <v>493</v>
      </c>
      <c r="AA111" s="206"/>
    </row>
    <row r="112" spans="2:28" ht="16.5" customHeight="1">
      <c r="B112" s="315"/>
      <c r="C112" s="310" t="s">
        <v>495</v>
      </c>
      <c r="D112" s="311"/>
      <c r="E112" s="312"/>
      <c r="F112" s="122"/>
      <c r="G112" s="122"/>
      <c r="H112" s="122"/>
      <c r="I112" s="118">
        <v>1</v>
      </c>
      <c r="J112" s="118">
        <v>0</v>
      </c>
      <c r="K112" s="118">
        <v>1</v>
      </c>
      <c r="L112" s="118">
        <v>1</v>
      </c>
      <c r="M112" s="118">
        <v>1</v>
      </c>
      <c r="N112" s="118">
        <v>1</v>
      </c>
      <c r="O112" s="118">
        <v>1</v>
      </c>
      <c r="P112" s="118">
        <v>1</v>
      </c>
      <c r="Q112" s="118">
        <v>1</v>
      </c>
      <c r="R112" s="118">
        <v>1</v>
      </c>
      <c r="S112" s="118">
        <v>1</v>
      </c>
      <c r="T112" s="118">
        <v>1</v>
      </c>
      <c r="U112" s="118">
        <v>1</v>
      </c>
      <c r="V112" s="118">
        <v>1</v>
      </c>
      <c r="W112" s="118">
        <v>1</v>
      </c>
      <c r="X112" s="118">
        <v>1</v>
      </c>
      <c r="Y112" s="118">
        <v>1</v>
      </c>
      <c r="Z112" s="118">
        <v>1</v>
      </c>
      <c r="AA112" s="119"/>
      <c r="AB112" s="74">
        <f>SUM(I112:Z112)</f>
        <v>17</v>
      </c>
    </row>
    <row r="113" spans="2:27" ht="36" customHeight="1">
      <c r="B113" s="313">
        <v>19</v>
      </c>
      <c r="C113" s="316" t="s">
        <v>644</v>
      </c>
      <c r="D113" s="308" t="s">
        <v>645</v>
      </c>
      <c r="E113" s="308"/>
      <c r="F113" s="122" t="s">
        <v>493</v>
      </c>
      <c r="G113" s="122" t="s">
        <v>493</v>
      </c>
      <c r="H113" s="122" t="s">
        <v>493</v>
      </c>
      <c r="I113" s="122" t="s">
        <v>493</v>
      </c>
      <c r="J113" s="122" t="s">
        <v>493</v>
      </c>
      <c r="K113" s="122" t="s">
        <v>493</v>
      </c>
      <c r="L113" s="122" t="s">
        <v>517</v>
      </c>
      <c r="M113" s="152" t="s">
        <v>493</v>
      </c>
      <c r="N113" s="122" t="s">
        <v>493</v>
      </c>
      <c r="O113" s="122" t="s">
        <v>493</v>
      </c>
      <c r="P113" s="122" t="s">
        <v>493</v>
      </c>
      <c r="Q113" s="122" t="s">
        <v>493</v>
      </c>
      <c r="R113" s="122" t="s">
        <v>493</v>
      </c>
      <c r="S113" s="122" t="s">
        <v>493</v>
      </c>
      <c r="T113" s="122" t="s">
        <v>493</v>
      </c>
      <c r="U113" s="122" t="s">
        <v>493</v>
      </c>
      <c r="V113" s="122" t="s">
        <v>493</v>
      </c>
      <c r="W113" s="122" t="s">
        <v>493</v>
      </c>
      <c r="X113" s="122" t="s">
        <v>493</v>
      </c>
      <c r="Y113" s="122" t="s">
        <v>493</v>
      </c>
      <c r="Z113" s="122" t="s">
        <v>493</v>
      </c>
      <c r="AA113" s="124"/>
    </row>
    <row r="114" spans="2:27" ht="69" customHeight="1">
      <c r="B114" s="314"/>
      <c r="C114" s="316"/>
      <c r="D114" s="308" t="s">
        <v>646</v>
      </c>
      <c r="E114" s="308"/>
      <c r="F114" s="122" t="s">
        <v>493</v>
      </c>
      <c r="G114" s="122" t="s">
        <v>493</v>
      </c>
      <c r="H114" s="122" t="s">
        <v>493</v>
      </c>
      <c r="I114" s="122" t="s">
        <v>493</v>
      </c>
      <c r="J114" s="122" t="s">
        <v>493</v>
      </c>
      <c r="K114" s="122" t="s">
        <v>493</v>
      </c>
      <c r="L114" s="122" t="s">
        <v>493</v>
      </c>
      <c r="M114" s="189" t="s">
        <v>493</v>
      </c>
      <c r="N114" s="189" t="s">
        <v>493</v>
      </c>
      <c r="O114" s="204" t="s">
        <v>493</v>
      </c>
      <c r="P114" s="204" t="s">
        <v>493</v>
      </c>
      <c r="Q114" s="122" t="s">
        <v>493</v>
      </c>
      <c r="R114" s="122" t="s">
        <v>506</v>
      </c>
      <c r="S114" s="122" t="s">
        <v>493</v>
      </c>
      <c r="T114" s="122" t="s">
        <v>493</v>
      </c>
      <c r="U114" s="122" t="s">
        <v>493</v>
      </c>
      <c r="V114" s="122" t="s">
        <v>493</v>
      </c>
      <c r="W114" s="122" t="s">
        <v>493</v>
      </c>
      <c r="X114" s="122" t="s">
        <v>493</v>
      </c>
      <c r="Y114" s="122" t="s">
        <v>493</v>
      </c>
      <c r="Z114" s="122" t="s">
        <v>493</v>
      </c>
      <c r="AA114" s="124"/>
    </row>
    <row r="115" spans="2:27" ht="15.75" customHeight="1">
      <c r="B115" s="315"/>
      <c r="C115" s="310" t="s">
        <v>495</v>
      </c>
      <c r="D115" s="311"/>
      <c r="E115" s="312"/>
      <c r="F115" s="207"/>
      <c r="G115" s="207"/>
      <c r="H115" s="207"/>
      <c r="I115" s="118">
        <v>1</v>
      </c>
      <c r="J115" s="118">
        <v>1</v>
      </c>
      <c r="K115" s="212">
        <v>1</v>
      </c>
      <c r="L115" s="118">
        <v>1</v>
      </c>
      <c r="M115" s="153" t="s">
        <v>518</v>
      </c>
      <c r="N115" s="118">
        <v>1</v>
      </c>
      <c r="O115" s="118">
        <v>1</v>
      </c>
      <c r="P115" s="118">
        <v>1</v>
      </c>
      <c r="Q115" s="118">
        <v>1</v>
      </c>
      <c r="R115" s="118">
        <v>0</v>
      </c>
      <c r="S115" s="118">
        <v>1</v>
      </c>
      <c r="T115" s="118">
        <v>1</v>
      </c>
      <c r="U115" s="118">
        <v>1</v>
      </c>
      <c r="V115" s="154">
        <v>1</v>
      </c>
      <c r="W115" s="118">
        <v>1</v>
      </c>
      <c r="X115" s="154">
        <v>1</v>
      </c>
      <c r="Y115" s="118">
        <v>1</v>
      </c>
      <c r="Z115" s="118">
        <v>1</v>
      </c>
      <c r="AA115" s="119"/>
    </row>
    <row r="116" spans="2:27" ht="15.75">
      <c r="B116" s="305" t="s">
        <v>647</v>
      </c>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208"/>
    </row>
    <row r="117" spans="1:27" ht="42" customHeight="1">
      <c r="A117" s="209"/>
      <c r="B117" s="306" t="s">
        <v>648</v>
      </c>
      <c r="C117" s="306"/>
      <c r="D117" s="306"/>
      <c r="E117" s="306"/>
      <c r="F117" s="306"/>
      <c r="G117" s="306"/>
      <c r="H117" s="306"/>
      <c r="I117" s="210"/>
      <c r="J117" s="210"/>
      <c r="K117" s="210"/>
      <c r="L117" s="210"/>
      <c r="M117" s="210"/>
      <c r="N117" s="210"/>
      <c r="O117" s="210"/>
      <c r="P117" s="210"/>
      <c r="Q117" s="210"/>
      <c r="R117" s="210"/>
      <c r="S117" s="210"/>
      <c r="T117" s="210"/>
      <c r="U117" s="210"/>
      <c r="V117" s="210"/>
      <c r="W117" s="210"/>
      <c r="X117" s="210"/>
      <c r="Y117" s="210"/>
      <c r="Z117" s="210"/>
      <c r="AA117" s="210"/>
    </row>
    <row r="118" spans="1:27" ht="32.25" customHeight="1">
      <c r="A118" s="209"/>
      <c r="B118" s="306" t="s">
        <v>649</v>
      </c>
      <c r="C118" s="306"/>
      <c r="D118" s="306"/>
      <c r="E118" s="306"/>
      <c r="F118" s="306"/>
      <c r="G118" s="306"/>
      <c r="H118" s="306"/>
      <c r="I118" s="210"/>
      <c r="J118" s="210"/>
      <c r="K118" s="210"/>
      <c r="L118" s="210"/>
      <c r="M118" s="210"/>
      <c r="N118" s="210"/>
      <c r="O118" s="210"/>
      <c r="P118" s="210"/>
      <c r="Q118" s="210"/>
      <c r="R118" s="210"/>
      <c r="S118" s="210"/>
      <c r="T118" s="210"/>
      <c r="U118" s="210"/>
      <c r="V118" s="210"/>
      <c r="W118" s="210"/>
      <c r="X118" s="210"/>
      <c r="Y118" s="210"/>
      <c r="Z118" s="210"/>
      <c r="AA118" s="210"/>
    </row>
    <row r="119" spans="1:27" ht="31.5" customHeight="1">
      <c r="A119" s="209"/>
      <c r="B119" s="306" t="s">
        <v>650</v>
      </c>
      <c r="C119" s="306"/>
      <c r="D119" s="306"/>
      <c r="E119" s="306"/>
      <c r="F119" s="306"/>
      <c r="G119" s="306"/>
      <c r="H119" s="306"/>
      <c r="I119" s="210"/>
      <c r="J119" s="210"/>
      <c r="K119" s="210"/>
      <c r="L119" s="210"/>
      <c r="M119" s="210"/>
      <c r="N119" s="210"/>
      <c r="O119" s="210"/>
      <c r="P119" s="210"/>
      <c r="Q119" s="210"/>
      <c r="R119" s="210"/>
      <c r="S119" s="210"/>
      <c r="T119" s="210"/>
      <c r="U119" s="210"/>
      <c r="V119" s="210"/>
      <c r="W119" s="210"/>
      <c r="X119" s="210"/>
      <c r="Y119" s="210"/>
      <c r="Z119" s="210"/>
      <c r="AA119" s="210"/>
    </row>
    <row r="120" spans="2:27" ht="33" customHeight="1">
      <c r="B120" s="306" t="s">
        <v>651</v>
      </c>
      <c r="C120" s="306"/>
      <c r="D120" s="306"/>
      <c r="E120" s="306"/>
      <c r="F120" s="306"/>
      <c r="G120" s="306"/>
      <c r="H120" s="306"/>
      <c r="I120" s="210"/>
      <c r="J120" s="210"/>
      <c r="K120" s="210"/>
      <c r="L120" s="210"/>
      <c r="M120" s="210"/>
      <c r="N120" s="210"/>
      <c r="O120" s="210"/>
      <c r="P120" s="210"/>
      <c r="Q120" s="210"/>
      <c r="R120" s="210"/>
      <c r="S120" s="210"/>
      <c r="T120" s="210"/>
      <c r="U120" s="210"/>
      <c r="V120" s="210"/>
      <c r="W120" s="210"/>
      <c r="X120" s="210"/>
      <c r="Y120" s="210"/>
      <c r="Z120" s="210"/>
      <c r="AA120" s="210"/>
    </row>
    <row r="121" spans="2:27" ht="15.75">
      <c r="B121" s="115" t="s">
        <v>652</v>
      </c>
      <c r="C121" s="115"/>
      <c r="D121" s="115"/>
      <c r="E121" s="115"/>
      <c r="F121" s="115"/>
      <c r="G121" s="115"/>
      <c r="H121" s="115"/>
      <c r="I121" s="115"/>
      <c r="O121" s="115"/>
      <c r="P121" s="115"/>
      <c r="R121" s="115"/>
      <c r="S121" s="115"/>
      <c r="T121" s="115"/>
      <c r="U121" s="115"/>
      <c r="V121" s="115"/>
      <c r="W121" s="115"/>
      <c r="Y121" s="115"/>
      <c r="Z121" s="115"/>
      <c r="AA121" s="115"/>
    </row>
    <row r="122" spans="2:27" ht="33.75" customHeight="1">
      <c r="B122" s="307" t="s">
        <v>653</v>
      </c>
      <c r="C122" s="307"/>
      <c r="D122" s="307"/>
      <c r="E122" s="307"/>
      <c r="F122" s="307"/>
      <c r="G122" s="307"/>
      <c r="H122" s="307"/>
      <c r="I122" s="211"/>
      <c r="J122" s="211"/>
      <c r="K122" s="211"/>
      <c r="L122" s="211"/>
      <c r="M122" s="211"/>
      <c r="N122" s="211"/>
      <c r="O122" s="211"/>
      <c r="P122" s="211"/>
      <c r="Q122" s="211"/>
      <c r="R122" s="211"/>
      <c r="S122" s="211"/>
      <c r="T122" s="211"/>
      <c r="U122" s="211"/>
      <c r="V122" s="211"/>
      <c r="W122" s="211"/>
      <c r="X122" s="211"/>
      <c r="Y122" s="211"/>
      <c r="Z122" s="211"/>
      <c r="AA122" s="211"/>
    </row>
  </sheetData>
  <sheetProtection/>
  <mergeCells count="156">
    <mergeCell ref="B2:Z2"/>
    <mergeCell ref="C3:Z3"/>
    <mergeCell ref="B4:B6"/>
    <mergeCell ref="C4:C6"/>
    <mergeCell ref="D4:E6"/>
    <mergeCell ref="F4:F6"/>
    <mergeCell ref="G4:H5"/>
    <mergeCell ref="I4:Z5"/>
    <mergeCell ref="D7:E7"/>
    <mergeCell ref="D8:E8"/>
    <mergeCell ref="B9:Z9"/>
    <mergeCell ref="B10:B12"/>
    <mergeCell ref="C10:C11"/>
    <mergeCell ref="D10:E10"/>
    <mergeCell ref="D11:E11"/>
    <mergeCell ref="C12:E12"/>
    <mergeCell ref="B13:Z13"/>
    <mergeCell ref="B14:B20"/>
    <mergeCell ref="C14:C19"/>
    <mergeCell ref="D14:E14"/>
    <mergeCell ref="D15:E15"/>
    <mergeCell ref="D16:E16"/>
    <mergeCell ref="D17:E17"/>
    <mergeCell ref="D18:E18"/>
    <mergeCell ref="D19:E19"/>
    <mergeCell ref="C20:E20"/>
    <mergeCell ref="B21:B26"/>
    <mergeCell ref="C21:C25"/>
    <mergeCell ref="D21:E21"/>
    <mergeCell ref="D22:E22"/>
    <mergeCell ref="D23:E23"/>
    <mergeCell ref="D24:E24"/>
    <mergeCell ref="D25:E25"/>
    <mergeCell ref="C26:E26"/>
    <mergeCell ref="B27:B29"/>
    <mergeCell ref="C27:C28"/>
    <mergeCell ref="D27:E27"/>
    <mergeCell ref="D28:E28"/>
    <mergeCell ref="C29:E29"/>
    <mergeCell ref="B30:B31"/>
    <mergeCell ref="D30:E30"/>
    <mergeCell ref="C31:E31"/>
    <mergeCell ref="B32:B48"/>
    <mergeCell ref="C32:C47"/>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C48:E48"/>
    <mergeCell ref="B49:B61"/>
    <mergeCell ref="C49:C60"/>
    <mergeCell ref="D49:E49"/>
    <mergeCell ref="D50:E50"/>
    <mergeCell ref="D51:E51"/>
    <mergeCell ref="D52:E52"/>
    <mergeCell ref="D53:E53"/>
    <mergeCell ref="D54:E54"/>
    <mergeCell ref="D55:E55"/>
    <mergeCell ref="D56:E56"/>
    <mergeCell ref="D57:E57"/>
    <mergeCell ref="D58:E58"/>
    <mergeCell ref="D59:E59"/>
    <mergeCell ref="D60:E60"/>
    <mergeCell ref="C61:E61"/>
    <mergeCell ref="B62:B65"/>
    <mergeCell ref="C62:C65"/>
    <mergeCell ref="D62:E62"/>
    <mergeCell ref="D63:E63"/>
    <mergeCell ref="D64:E64"/>
    <mergeCell ref="D65:E65"/>
    <mergeCell ref="C66:E66"/>
    <mergeCell ref="B67:B69"/>
    <mergeCell ref="C67:C68"/>
    <mergeCell ref="D67:E67"/>
    <mergeCell ref="D68:E68"/>
    <mergeCell ref="C69:E69"/>
    <mergeCell ref="B70:Z70"/>
    <mergeCell ref="B71:B76"/>
    <mergeCell ref="C71:C75"/>
    <mergeCell ref="D71:E71"/>
    <mergeCell ref="D72:E72"/>
    <mergeCell ref="D73:E73"/>
    <mergeCell ref="D74:E74"/>
    <mergeCell ref="D75:E75"/>
    <mergeCell ref="C76:E76"/>
    <mergeCell ref="B77:B78"/>
    <mergeCell ref="D77:E77"/>
    <mergeCell ref="C78:E78"/>
    <mergeCell ref="B79:B80"/>
    <mergeCell ref="D79:E79"/>
    <mergeCell ref="C80:E80"/>
    <mergeCell ref="B81:B83"/>
    <mergeCell ref="C81:C82"/>
    <mergeCell ref="D81:E81"/>
    <mergeCell ref="D82:E82"/>
    <mergeCell ref="C83:E83"/>
    <mergeCell ref="B84:Z84"/>
    <mergeCell ref="B85:B88"/>
    <mergeCell ref="C85:C87"/>
    <mergeCell ref="D85:E85"/>
    <mergeCell ref="D86:E86"/>
    <mergeCell ref="D87:E87"/>
    <mergeCell ref="C88:E88"/>
    <mergeCell ref="B89:B92"/>
    <mergeCell ref="C89:C91"/>
    <mergeCell ref="D89:E89"/>
    <mergeCell ref="D90:E90"/>
    <mergeCell ref="D91:E91"/>
    <mergeCell ref="C92:E92"/>
    <mergeCell ref="B93:B94"/>
    <mergeCell ref="D93:E93"/>
    <mergeCell ref="C94:E94"/>
    <mergeCell ref="B95:B104"/>
    <mergeCell ref="C95:C103"/>
    <mergeCell ref="D95:E96"/>
    <mergeCell ref="D97:E97"/>
    <mergeCell ref="D98:E98"/>
    <mergeCell ref="D99:E99"/>
    <mergeCell ref="D100:E100"/>
    <mergeCell ref="D101:E101"/>
    <mergeCell ref="D102:E102"/>
    <mergeCell ref="D103:E103"/>
    <mergeCell ref="C104:E104"/>
    <mergeCell ref="B105:Z105"/>
    <mergeCell ref="B106:B112"/>
    <mergeCell ref="C106:C111"/>
    <mergeCell ref="D106:E106"/>
    <mergeCell ref="D107:E107"/>
    <mergeCell ref="D108:E108"/>
    <mergeCell ref="D109:E109"/>
    <mergeCell ref="D110:E110"/>
    <mergeCell ref="D111:E111"/>
    <mergeCell ref="C112:E112"/>
    <mergeCell ref="B113:B115"/>
    <mergeCell ref="C113:C114"/>
    <mergeCell ref="D113:E113"/>
    <mergeCell ref="D114:E114"/>
    <mergeCell ref="C115:E115"/>
    <mergeCell ref="B116:Z116"/>
    <mergeCell ref="B117:H117"/>
    <mergeCell ref="B118:H118"/>
    <mergeCell ref="B119:H119"/>
    <mergeCell ref="B120:H120"/>
    <mergeCell ref="B122:H122"/>
  </mergeCells>
  <hyperlinks>
    <hyperlink ref="D10" r:id="rId1" display="_ftn1"/>
    <hyperlink ref="D42" r:id="rId2" display="_ftn2"/>
    <hyperlink ref="D101" r:id="rId3" display="_ftn3"/>
    <hyperlink ref="B117" r:id="rId4" display="_ftnref1"/>
    <hyperlink ref="B118" r:id="rId5" display="_ftnref2"/>
    <hyperlink ref="B119" r:id="rId6" display="_ftnref3"/>
  </hyperlinks>
  <printOptions/>
  <pageMargins left="0.24" right="0.16" top="0.25" bottom="0.27" header="0.3" footer="0.3"/>
  <pageSetup horizontalDpi="600" verticalDpi="600" orientation="landscape"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ernie guiang</dc:creator>
  <cp:keywords/>
  <dc:description/>
  <cp:lastModifiedBy>Admin</cp:lastModifiedBy>
  <cp:lastPrinted>2021-06-09T09:27:32Z</cp:lastPrinted>
  <dcterms:created xsi:type="dcterms:W3CDTF">2013-04-17T09:31:42Z</dcterms:created>
  <dcterms:modified xsi:type="dcterms:W3CDTF">2021-08-31T23:13:42Z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