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9320" windowHeight="8250" firstSheet="10" activeTab="17"/>
  </bookViews>
  <sheets>
    <sheet name="Xã Quài Cang" sheetId="1" r:id="rId1"/>
    <sheet name="Mường Khong" sheetId="2" r:id="rId2"/>
    <sheet name="Mường Mùn" sheetId="3" r:id="rId3"/>
    <sheet name="Pú Nhung" sheetId="4" r:id="rId4"/>
    <sheet name="Mường Thín" sheetId="5" r:id="rId5"/>
    <sheet name="Ta ma" sheetId="6" r:id="rId6"/>
    <sheet name="Tênh Phông" sheetId="7" r:id="rId7"/>
    <sheet name="Rạng Đông" sheetId="8" r:id="rId8"/>
    <sheet name="Chiềng Sinh" sheetId="9" r:id="rId9"/>
    <sheet name="Chiềng Đông" sheetId="10" r:id="rId10"/>
    <sheet name="Nà Sáy" sheetId="11" r:id="rId11"/>
    <sheet name="Nà Tòng" sheetId="12" r:id="rId12"/>
    <sheet name="Pú Xi" sheetId="13" r:id="rId13"/>
    <sheet name="Quài Tở" sheetId="14" r:id="rId14"/>
    <sheet name="Quài Nưa" sheetId="15" r:id="rId15"/>
    <sheet name="Mùn Chung" sheetId="16" r:id="rId16"/>
    <sheet name="Tỏa tình" sheetId="17" r:id="rId17"/>
    <sheet name="Phình Sáng" sheetId="18" r:id="rId18"/>
  </sheets>
  <definedNames>
    <definedName name="_xlnm.Print_Area" localSheetId="0">'Xã Quài Cang'!$A$2:$Q$57</definedName>
  </definedNames>
  <calcPr fullCalcOnLoad="1"/>
</workbook>
</file>

<file path=xl/comments18.xml><?xml version="1.0" encoding="utf-8"?>
<comments xmlns="http://schemas.openxmlformats.org/spreadsheetml/2006/main">
  <authors>
    <author>WINNER</author>
  </authors>
  <commentList>
    <comment ref="K21" authorId="0">
      <text>
        <r>
          <rPr>
            <b/>
            <sz val="9"/>
            <rFont val="Tahoma"/>
            <family val="2"/>
          </rPr>
          <t>WINNER:</t>
        </r>
      </text>
    </comment>
  </commentList>
</comments>
</file>

<file path=xl/sharedStrings.xml><?xml version="1.0" encoding="utf-8"?>
<sst xmlns="http://schemas.openxmlformats.org/spreadsheetml/2006/main" count="5968" uniqueCount="363">
  <si>
    <t>TT</t>
  </si>
  <si>
    <t>Tiêu chí</t>
  </si>
  <si>
    <t>Nội dung tiêu chí</t>
  </si>
  <si>
    <t>Giao thông</t>
  </si>
  <si>
    <t>1.1 Tỷ lệ km đường trục thôn, bản và đường liên thôn, bản ít nhất được cứng hóa, đảm bảo ô tô đi lại thuận tiện quanh năm</t>
  </si>
  <si>
    <t>≥ 70%</t>
  </si>
  <si>
    <t>Thủy lợi</t>
  </si>
  <si>
    <t>Đạt</t>
  </si>
  <si>
    <t>Điện</t>
  </si>
  <si>
    <t>≥ 95%</t>
  </si>
  <si>
    <t>Nhà ở dân cư</t>
  </si>
  <si>
    <t>Không</t>
  </si>
  <si>
    <t>≥ 75%</t>
  </si>
  <si>
    <t>Thu nhập</t>
  </si>
  <si>
    <t>Hộ nghèo</t>
  </si>
  <si>
    <t>≤ 12%</t>
  </si>
  <si>
    <t>Lao động có việc làm</t>
  </si>
  <si>
    <t>≥ 90%</t>
  </si>
  <si>
    <t>Giáo dục và đào tạo</t>
  </si>
  <si>
    <t>≥ 85%</t>
  </si>
  <si>
    <t>≥ 25%</t>
  </si>
  <si>
    <t>Văn hóa</t>
  </si>
  <si>
    <t>Y tế</t>
  </si>
  <si>
    <t>11.1. Tỷ lệ người dân tham gia BHYT</t>
  </si>
  <si>
    <t>≤ 26.7%</t>
  </si>
  <si>
    <t>Môi trường và an toàn thực phẩm</t>
  </si>
  <si>
    <t>12.1. Tỷ lệ hộ gia đình sử dụng  nước hợp vệ sinh</t>
  </si>
  <si>
    <t>12.2. Tỷ lệ hộ gia đình có nhà tiêu, nhà tắm, bể chứa nước sinh hoạt hợp vệ sinh và đảm bảo “3 sạch” (sạch nhà, sạch bếp, sạch ngõ)</t>
  </si>
  <si>
    <t>15.2. Thực hiện đầy đủ, đúng thời gian các nghĩa vụ đóng góp theo quy định của pháp luật; các khoản đã thống nhất trong cộng đồng dân cư thôn, bản</t>
  </si>
  <si>
    <t>1.2. Đường ngõ, xóm sạch và không lầy lội vào mùa mưa</t>
  </si>
  <si>
    <t xml:space="preserve"> - Tỷ lệ đường trục thôn, bản và đường liên thôn, bản đảm bảo ô tô đi lại thuận tiện quanh năm</t>
  </si>
  <si>
    <t xml:space="preserve"> - Tỷ lệ đường trục thôn, bản và đường liên thôn, bản được cứng hóa</t>
  </si>
  <si>
    <t>≥40%</t>
  </si>
  <si>
    <t>Hệ thống thủy lợi liên quan đến thôn, bản cơ bản đáp ứng yêu cầu sản xuất, dân sinh và theo quy định về phòng chống thiên tai tại chỗ</t>
  </si>
  <si>
    <t xml:space="preserve">4.1. Có nhà văn hóa hoặc nơi sinh hoại văn hóa, thể thao phục vụ cộng đồng đạt chuẩn </t>
  </si>
  <si>
    <t>4.2. Hàng rào Nhà văn hóa, khu thể thao thôn, bản được trồng bằng cây xanh hoặc các loại cây hàng rào khác được trang trí thân thiện với môi trường</t>
  </si>
  <si>
    <t>4.3. Thôn, bản được công nhận và giữ danh hiệu “Khu dân cư văn hóa”</t>
  </si>
  <si>
    <t>4.4. Tỷ lệ hộ gia đình đạt tiêu chuẩn “Gia đình văn hóa”</t>
  </si>
  <si>
    <t>4.5. Tỷ lệ hộ gia đình thực hiện nếp sống văn minh trong việc cưới, việc tang và lễ hội; không có hành vi truyền bá và hành nghề mê tín dị đoan</t>
  </si>
  <si>
    <t xml:space="preserve">Thông tin và truyền thông </t>
  </si>
  <si>
    <t>5.1. Thôn, bản có dịch vụ viễn thông, internet</t>
  </si>
  <si>
    <t>5.2. Thôn, bản có hệ thống loa truyền thanh hoạt động</t>
  </si>
  <si>
    <t>6.1. Không có nhà tạm, nhà dột nát</t>
  </si>
  <si>
    <t>6.3. Đồ đạc trong nhà được sắp xếp gọn gàng, ngăn nắp, khoa học</t>
  </si>
  <si>
    <t xml:space="preserve">6.5. Có vườn trồng rau sạch, đảm bảo vệ sinh an toàn thực phẩm </t>
  </si>
  <si>
    <t>6.4. Có hàng rào bao quanh đảm bảo mỹ quan (khuyến khích tạo hàng rào bằng cây xanh)</t>
  </si>
  <si>
    <t>Thu nhập bình quân đầu người trong thôn, bản gấp 1,6 lần so với năm 2015 (Năm 2015 bình quân thu nhập nông thôn 10,3trđ/người/năm)</t>
  </si>
  <si>
    <t>Tỷ lệ hộ nghèo đa chiều giai đoạn 2018-2020</t>
  </si>
  <si>
    <t>Tỷ lệ người có việc làm trên dân số trong độ tuổi lao động có khả năng tham gia lao động</t>
  </si>
  <si>
    <t>10.1.tỷ lệ trẻ em 6 tuổi vào lớp 1 đạt 100%; tỷ lệ trẻ em 11 tuổi hoàn thành CHương trình giáo dục tiểu học đạt từ 95% trở lên, số trẻ em 11 tuổi còn lại đều đang học tiểu học</t>
  </si>
  <si>
    <t>10.2. Phổ cập giáo dục mầm non cho trẻ 5 tuổi, phổ cập giáo dục tiểu học mức độ 2, phổ cập giáo dục THCS mức độ 2, xóa mù chữ mức độ 2 trở lên</t>
  </si>
  <si>
    <t>10.3. Tỷ lệ thanh niên, thiếu niên trong độ tuổi từ 15 dến 18 đang học Chương trình giáo dục phổ thông hoặc GDTX cấp THPT hoặc giáo dục nghề nghiệp</t>
  </si>
  <si>
    <t>10.5. Tỷ lệ lao động có việc làm qua đào tạo</t>
  </si>
  <si>
    <t>11.2. Có tối thiểu 01 nhân viên y tế thôn, bản được đào tạo theo khung chương trình do Bộ Y tế quy định; thường xuyên hoạt động theo chức năng, nhiệm vụ được giao; hàng tháng có giao ban chuyên môn với TYT xã</t>
  </si>
  <si>
    <t>11.3. Tỷ lệ trẻ em dưới 5 tuổi bị suy dinh dưỡng thể thấp còi (chiều cao/tuổi)</t>
  </si>
  <si>
    <t>12.3. Thôn, bản có tổ thu gom rác thải hoặc hộ gia đình có phân loại rác và có hố thu gom và xử lý rác thải tại gia theo quy định</t>
  </si>
  <si>
    <t>12.4. Tỷ lệ hộ gia đình chăn nuôi có chuồng trại chăn nuôi đảm bảo vệ sinh môi trường</t>
  </si>
  <si>
    <t>12.5. Tỷ lệ hộ gia đình và cơ sở sản xuất kinh doanh thực phẩm trên địa bàn tuân thủ các quy định về vệ sinh an toàn thực phẩm</t>
  </si>
  <si>
    <t>13.1. Có đủ các tổ chức trong hệ thống chính trị cơ sở theo quy định</t>
  </si>
  <si>
    <t>13.2. Chi bộ đạt danh hiệu "trong sạch, vững mạnh"</t>
  </si>
  <si>
    <t>13.3. Các tổ chức đoàn thể đều đạt loại khá trở lên</t>
  </si>
  <si>
    <t>13.4. Chi bộ có Nghị quyết chuyên đề về xây dựng thôn, bản NTM</t>
  </si>
  <si>
    <t>13.5. Đảm bảo bình đẳng giới và phòng chống bạo lực gia đình. Bảo vệ và hỗ trợ những người dễ bị tổn thương trong các lĩnh vực của gia đình và đời sống xã hội</t>
  </si>
  <si>
    <t>14.1. Đảm bảo chỉ tiêu xây dựng lực lượng dân quân "vững mạnh, rộng khắp" và hoàn thành các chỉ tiêu quốc phòng (nếu có)</t>
  </si>
  <si>
    <t>14.2. Thôn, bản đạt chuẩn an toàn về an ninh, trật tự xã hội và đảm bảo bình yên; không có khiếu kiện đông người kéo dài, không có trọng án xảy ra; tội phạm và tệ nạn xã hội được kiềm chế, giảm liên tục so với năm trước</t>
  </si>
  <si>
    <t>Pháp luật, hương ước</t>
  </si>
  <si>
    <t>15.1. Tỷ lệ người dân chấp hành nghiêm chỉnh pháp luật, quy ước, hương ước, không bị kỷ luật, cảnh cáo trở lên (bằng văn bản)</t>
  </si>
  <si>
    <t>Tỷ lệ hộ sử dụng điện thường xuyên an toàn từ các nguồn theo quy định của Bộ Công thương</t>
  </si>
  <si>
    <t>10.4. Thôn, bản có điểm trường thì phòng học được xây dựng kiên cố hoặc bán kiên cố, đủ diện tích theo quy định, bàn ghế học sinh đúng tiêu chuẩn; khuôn viên điểm trường có bờ rào, sạch sẽ, đủ diện tích quy định theo số lượng học sinh của cấp lớp</t>
  </si>
  <si>
    <t>≥ 60%</t>
  </si>
  <si>
    <t>Chưa đạt</t>
  </si>
  <si>
    <t>1.3. Đường trục chính nội đồng (nếu có) đảm bảo vận chuyển hàng hóa thuận tiện quanh năm</t>
  </si>
  <si>
    <t xml:space="preserve"> An ninh, xã hội</t>
  </si>
  <si>
    <r>
      <t>6.2. Tỷ lệ hộ có nhà đạt chuẩn theo tiêu chuẩn của Bộ Xây dựng (đảm bảo 3 cứng: nền cứng, khung cứng, mái cứng); Diện tích nhà đạt từ 10m</t>
    </r>
    <r>
      <rPr>
        <vertAlign val="superscript"/>
        <sz val="12"/>
        <color indexed="8"/>
        <rFont val="Times New Roman"/>
        <family val="1"/>
      </rPr>
      <t>2</t>
    </r>
    <r>
      <rPr>
        <sz val="12"/>
        <color indexed="8"/>
        <rFont val="Times New Roman"/>
        <family val="1"/>
      </rPr>
      <t>/người trở lên, diện tích tối thiểu một căn nhà từ 24m2 trở lên và đối với hộ đơn thân diện tích tối tiểu từ 18m2 trở</t>
    </r>
  </si>
  <si>
    <t>Bản Khá</t>
  </si>
  <si>
    <t>Bản Phung</t>
  </si>
  <si>
    <t>Bản Phủ</t>
  </si>
  <si>
    <t>Bản Kệt</t>
  </si>
  <si>
    <t>Bản Giăng</t>
  </si>
  <si>
    <t>Bản Sảo</t>
  </si>
  <si>
    <t>Bản Nát</t>
  </si>
  <si>
    <t>Bản Sái Trong</t>
  </si>
  <si>
    <t>Bản Sái Ngoài</t>
  </si>
  <si>
    <t>Bản Sáng</t>
  </si>
  <si>
    <t>Bản Cuông</t>
  </si>
  <si>
    <t>Bản Cá</t>
  </si>
  <si>
    <t>Hệ thốngchính trị và tiếp cận pháp luật</t>
  </si>
  <si>
    <t>Có</t>
  </si>
  <si>
    <t>Bản Cản</t>
  </si>
  <si>
    <t>Chỉ tiêu</t>
  </si>
  <si>
    <t>Bản Co Đứa</t>
  </si>
  <si>
    <t>Bản Khong Tở</t>
  </si>
  <si>
    <t>Bản Khong Nưa</t>
  </si>
  <si>
    <t>Bản Phai Mướng</t>
  </si>
  <si>
    <t>Bản Phiêng Hin</t>
  </si>
  <si>
    <t>Bản Huổi Nôm</t>
  </si>
  <si>
    <t>Bản Hua Sát</t>
  </si>
  <si>
    <t>Không Đạt</t>
  </si>
  <si>
    <t>RÀ SOÁT CÁC TIÊU CHÍ THÔN, BẢN NÔNG THÔN MỚI THUỘC XÃ MƯỜNG MÙN NĂM 2021</t>
  </si>
  <si>
    <t>Bản Tao</t>
  </si>
  <si>
    <t>Bản Huổi Lốt</t>
  </si>
  <si>
    <t>Bản Huổi Khạ</t>
  </si>
  <si>
    <t>Bản Pú piến</t>
  </si>
  <si>
    <t>Bản Mường 1</t>
  </si>
  <si>
    <t>Bản Mường 2</t>
  </si>
  <si>
    <t>Bản Lúm</t>
  </si>
  <si>
    <t>Bản Hỏm Hốc</t>
  </si>
  <si>
    <t>Bản Xuân Tươi</t>
  </si>
  <si>
    <t>Bản Nà Chua</t>
  </si>
  <si>
    <t>Bản Huổi Cáy</t>
  </si>
  <si>
    <t>Bản Gia Bọp</t>
  </si>
  <si>
    <t xml:space="preserve"> Đạt</t>
  </si>
  <si>
    <t>có</t>
  </si>
  <si>
    <t>RÀ SOÁT CÁC TIÊU CHÍ THÔN, BẢN NÔNG THÔN MỚI THUỘC XÃ QUÀI CANG NĂM  2021</t>
  </si>
  <si>
    <t>Bản Xá Tự</t>
  </si>
  <si>
    <t>Bản Khó Bua</t>
  </si>
  <si>
    <t>Bản Đề Chia A</t>
  </si>
  <si>
    <t>Bản Đề Chia B</t>
  </si>
  <si>
    <t>Bản Phiêng Pi</t>
  </si>
  <si>
    <t>Bản Tênh Lá</t>
  </si>
  <si>
    <t>Bản Trung Dình</t>
  </si>
  <si>
    <t>RÀ SOÁT CÁC TIÊU CHÍ THÔN, BẢN NÔNG THÔN MỚI THUỘC XÃ PÚ NHUNG NĂM 2021</t>
  </si>
  <si>
    <t>Bản Hốc Chứn</t>
  </si>
  <si>
    <t>Bản Thín A</t>
  </si>
  <si>
    <t>Bản Thín B</t>
  </si>
  <si>
    <t>Bản Muông</t>
  </si>
  <si>
    <t>Bản Yên</t>
  </si>
  <si>
    <t>Bản Đông Liếng</t>
  </si>
  <si>
    <t>Bản Đông Thấp</t>
  </si>
  <si>
    <t>Bản Thẳm</t>
  </si>
  <si>
    <t>%</t>
  </si>
  <si>
    <t xml:space="preserve"> Chưa Đạt</t>
  </si>
  <si>
    <t>Chưa Đạt</t>
  </si>
  <si>
    <t xml:space="preserve"> </t>
  </si>
  <si>
    <t xml:space="preserve"> đạt</t>
  </si>
  <si>
    <t xml:space="preserve"> Có</t>
  </si>
  <si>
    <t>Bản Thớ Tỷ</t>
  </si>
  <si>
    <t>Bản Háng Chua</t>
  </si>
  <si>
    <t>Bản Phình Cứ</t>
  </si>
  <si>
    <t>Bản Kề Cải</t>
  </si>
  <si>
    <t>Bản Nà Đắng</t>
  </si>
  <si>
    <t>Bản Trạm Củ</t>
  </si>
  <si>
    <r>
      <t>6.2. Tỷ lệ hộ có nhà đạt chuẩn theo tiêu chuẩn của Bộ Xây dựng (đảm bảo 3 cứng: nền cứng, khung cứng, mái cứng); Diện tích nhà đạt từ 10m</t>
    </r>
    <r>
      <rPr>
        <vertAlign val="superscript"/>
        <sz val="12"/>
        <rFont val="Times New Roman"/>
        <family val="2"/>
      </rPr>
      <t>2</t>
    </r>
    <r>
      <rPr>
        <sz val="12"/>
        <rFont val="Times New Roman"/>
        <family val="2"/>
      </rPr>
      <t>/người trở lên, diện tích tối thiểu một căn nhà từ 24m2 trở lên và đối với hộ đơn thân diện tích tối tiểu từ 18m2 trở</t>
    </r>
  </si>
  <si>
    <t>RÀ SOÁT CÁC TIÊU CHÍ THÔN, BẢN NÔNG THÔN MỚI THUỘC XÃ TÊNH PHÔNG 8 THÁNG ĐẦU NĂM 2021</t>
  </si>
  <si>
    <t>Bản Ten Hon</t>
  </si>
  <si>
    <t>Bản Huổi Anh</t>
  </si>
  <si>
    <t>Bản Há Dùa</t>
  </si>
  <si>
    <t>Bản Thẳm Nặm</t>
  </si>
  <si>
    <t>Không đạt</t>
  </si>
  <si>
    <t xml:space="preserve">4.1. Có nhà văn hóa hoặc nơi sinh hoạt văn hóa, thể thao phục vụ cộng đồng đạt chuẩn </t>
  </si>
  <si>
    <r>
      <t>6.2. Tỷ lệ hộ có nhà đạt chuẩn theo tiêu chuẩn của Bộ Xây dựng (đảm bảo 3 cứng: nền cứng, khung cứng, mái cứng); Diện tích nhà đạt từ 10m</t>
    </r>
    <r>
      <rPr>
        <vertAlign val="superscript"/>
        <sz val="12"/>
        <rFont val="Times New Roman"/>
        <family val="1"/>
      </rPr>
      <t>2</t>
    </r>
    <r>
      <rPr>
        <sz val="12"/>
        <rFont val="Times New Roman"/>
        <family val="1"/>
      </rPr>
      <t>/người trở lên, diện tích tối thiểu một căn nhà từ 24m2 trở lên và đối với hộ đơn thân diện tích tối tiểu từ 18m2 trở</t>
    </r>
  </si>
  <si>
    <t>Bản Rạng Đông</t>
  </si>
  <si>
    <t>Bản Nậm Mu</t>
  </si>
  <si>
    <t>Bản Noong Luông</t>
  </si>
  <si>
    <t>Bản Bon A</t>
  </si>
  <si>
    <t>Bản Bon B</t>
  </si>
  <si>
    <t xml:space="preserve">Bản Háng Á </t>
  </si>
  <si>
    <t>Bản Xá Nhè</t>
  </si>
  <si>
    <t>88,2%</t>
  </si>
  <si>
    <t>71,7%</t>
  </si>
  <si>
    <t>79,8%</t>
  </si>
  <si>
    <t>60,3%</t>
  </si>
  <si>
    <t>80,6%</t>
  </si>
  <si>
    <t>49,1%</t>
  </si>
  <si>
    <t>11,5%</t>
  </si>
  <si>
    <t>50,6%</t>
  </si>
  <si>
    <t>44,5%</t>
  </si>
  <si>
    <t>58,1%</t>
  </si>
  <si>
    <t>47,2%</t>
  </si>
  <si>
    <t>52,1%</t>
  </si>
  <si>
    <t>45,0%</t>
  </si>
  <si>
    <t>42,6%</t>
  </si>
  <si>
    <t>55,2%</t>
  </si>
  <si>
    <t>48,4%</t>
  </si>
  <si>
    <t>56,6%</t>
  </si>
  <si>
    <t>11,3%</t>
  </si>
  <si>
    <t>36,1%</t>
  </si>
  <si>
    <t>RÀ SOÁT CÁC TIÊU CHÍ THÔN, BẢN NÔNG THÔN MỚI THUỘC XÃ RẠNG ĐÔNG  8 THÁNG ĐẦU NĂM 2021</t>
  </si>
  <si>
    <t>Bản Ta Cơn</t>
  </si>
  <si>
    <t>Bản Che Phai 1</t>
  </si>
  <si>
    <t>Bản Che Phai 2</t>
  </si>
  <si>
    <t>Bản Kép</t>
  </si>
  <si>
    <t>Bản Ly Xôm</t>
  </si>
  <si>
    <t>Bản Hiệu</t>
  </si>
  <si>
    <t>Bản Dửn</t>
  </si>
  <si>
    <t>10.1.tỷ lệ trẻ em 6 tuổi vào lớp 1 đạt 100%; tỷ lệ trẻ em 11 tuổi hoàn thành Chương trình giáo dục tiểu học đạt từ 95% trở lên, số trẻ em 11 tuổi còn lại đều đang học tiểu học</t>
  </si>
  <si>
    <t>Bản Vánh I</t>
  </si>
  <si>
    <t>Bản Vánh II</t>
  </si>
  <si>
    <t>Bản Vánh III</t>
  </si>
  <si>
    <t>Bản Phang</t>
  </si>
  <si>
    <t>Bản Cộng</t>
  </si>
  <si>
    <t>Bản Bó</t>
  </si>
  <si>
    <t>Bản Nôm</t>
  </si>
  <si>
    <t>Bản Chăn</t>
  </si>
  <si>
    <t>Bản Hua Chăn</t>
  </si>
  <si>
    <t>Bản Hua Nạ</t>
  </si>
  <si>
    <t xml:space="preserve"> Chưa  Đạt</t>
  </si>
  <si>
    <t>Nà Sáy 1</t>
  </si>
  <si>
    <t>Nà Sáy 2</t>
  </si>
  <si>
    <t>Bản Hả</t>
  </si>
  <si>
    <t xml:space="preserve">Hong Lực </t>
  </si>
  <si>
    <t>Nậm Cá</t>
  </si>
  <si>
    <t>Huổi Sáy</t>
  </si>
  <si>
    <r>
      <t>6.2. Tỷ lệ hộ có nhà đạt chuẩn theo tiêu chuẩn của Bộ Xây dựng (đảm bảo 3 cứng: nền cứng, khung cứng, mái cứng); Diện tích nhà đạt từ 10m</t>
    </r>
    <r>
      <rPr>
        <vertAlign val="superscript"/>
        <sz val="13"/>
        <color indexed="8"/>
        <rFont val="Times New Roman"/>
        <family val="2"/>
      </rPr>
      <t>2</t>
    </r>
    <r>
      <rPr>
        <sz val="13"/>
        <color indexed="8"/>
        <rFont val="Times New Roman"/>
        <family val="2"/>
      </rPr>
      <t>/người trở lên, diện tích tối thiểu một căn nhà từ 24m2 trở lên và đối với hộ đơn thân diện tích tối tiểu từ 18m2 trở</t>
    </r>
  </si>
  <si>
    <t>không đạt</t>
  </si>
  <si>
    <t>Bản Nà Tòng</t>
  </si>
  <si>
    <t>Bản Nong Tóng</t>
  </si>
  <si>
    <t>Bản Pá Tong</t>
  </si>
  <si>
    <t>Bản Nậm Bay</t>
  </si>
  <si>
    <t>Bản Co Phát</t>
  </si>
  <si>
    <t>Bản Co Muông</t>
  </si>
  <si>
    <t>Bản Hát Khoang</t>
  </si>
  <si>
    <t>Bản Hát Láu</t>
  </si>
  <si>
    <t>Bản Hua Mức I</t>
  </si>
  <si>
    <t>Bản Hua Mức II</t>
  </si>
  <si>
    <t>Bản Hua Mức III</t>
  </si>
  <si>
    <t>Bản Thẩm Mú</t>
  </si>
  <si>
    <t>Bản Thẩm Táng</t>
  </si>
  <si>
    <t>Bản Pú Xi I</t>
  </si>
  <si>
    <t>Bản Pú Xi II</t>
  </si>
  <si>
    <t>Bản Hua Mùn</t>
  </si>
  <si>
    <t>36,8%</t>
  </si>
  <si>
    <t>66,6%</t>
  </si>
  <si>
    <t>34,1%</t>
  </si>
  <si>
    <t>96,7%</t>
  </si>
  <si>
    <t>91,6%</t>
  </si>
  <si>
    <t>97,9%</t>
  </si>
  <si>
    <t>88,5%</t>
  </si>
  <si>
    <t>77,1%</t>
  </si>
  <si>
    <t>54,8%</t>
  </si>
  <si>
    <t>56,9%</t>
  </si>
  <si>
    <t>64,3%</t>
  </si>
  <si>
    <t>29,2%</t>
  </si>
  <si>
    <t>54,5%</t>
  </si>
  <si>
    <t>62,2%</t>
  </si>
  <si>
    <t>63,9%</t>
  </si>
  <si>
    <t>92,8%</t>
  </si>
  <si>
    <t>35,4%</t>
  </si>
  <si>
    <t>73,2%</t>
  </si>
  <si>
    <t>59,2%</t>
  </si>
  <si>
    <t>58,33%</t>
  </si>
  <si>
    <t>85,96%</t>
  </si>
  <si>
    <t>67,57%</t>
  </si>
  <si>
    <t>67,86%</t>
  </si>
  <si>
    <t>62,5%</t>
  </si>
  <si>
    <t>77,27%</t>
  </si>
  <si>
    <t>66,67%</t>
  </si>
  <si>
    <t>68,97%</t>
  </si>
  <si>
    <t>84,69%</t>
  </si>
  <si>
    <t>36,4%</t>
  </si>
  <si>
    <t>35,9%</t>
  </si>
  <si>
    <t>44,6%</t>
  </si>
  <si>
    <t>43,05%</t>
  </si>
  <si>
    <t>47,4%</t>
  </si>
  <si>
    <t>46,25%</t>
  </si>
  <si>
    <t>19,2%</t>
  </si>
  <si>
    <t>48,9%</t>
  </si>
  <si>
    <t>41,6%</t>
  </si>
  <si>
    <t>1,6%</t>
  </si>
  <si>
    <t>44,4%</t>
  </si>
  <si>
    <t>57,1%</t>
  </si>
  <si>
    <t>9,2%</t>
  </si>
  <si>
    <t>41,7%</t>
  </si>
  <si>
    <t>55,6%</t>
  </si>
  <si>
    <t>32,1%</t>
  </si>
  <si>
    <t>67,8%</t>
  </si>
  <si>
    <t>51,7%</t>
  </si>
  <si>
    <t>Hệ thống chính trị và tiếp cận pháp luật</t>
  </si>
  <si>
    <t>Pú Xi, ngày 17 tháng 8 năm 2021</t>
  </si>
  <si>
    <t>TM. ỦY BAN NHÂN DÂN
CHỦ TỊCH</t>
  </si>
  <si>
    <t>Lò Văn Thang</t>
  </si>
  <si>
    <t>Bản Phàng củ</t>
  </si>
  <si>
    <t>Bản Mý Làng B</t>
  </si>
  <si>
    <t>Bản Mý Làng A</t>
  </si>
  <si>
    <t>Bản Nậm Din</t>
  </si>
  <si>
    <t>Bản Phiêng Cải</t>
  </si>
  <si>
    <t>Bản Háng Khúa</t>
  </si>
  <si>
    <t>Bản Phiêng Hoa</t>
  </si>
  <si>
    <t>Bản Phình Sáng</t>
  </si>
  <si>
    <t>Bản Khua Trá</t>
  </si>
  <si>
    <t>đạt</t>
  </si>
  <si>
    <t>RÀ SOÁT CÁC TIÊU CHÍ THÔN, BẢN NÔNG THÔN MỚI THUỘC XÃ QUÀI TỞ 8 THÁNG ĐẦU NĂM 2021</t>
  </si>
  <si>
    <t>Bản Thẳm Pao</t>
  </si>
  <si>
    <t>Bản Hua Ca</t>
  </si>
  <si>
    <t>Bản Có</t>
  </si>
  <si>
    <t>Bản Lạ</t>
  </si>
  <si>
    <t>Bản Ngúa</t>
  </si>
  <si>
    <t>Bản Lói</t>
  </si>
  <si>
    <t>Bản Lé Xôm</t>
  </si>
  <si>
    <t>Bản Ta</t>
  </si>
  <si>
    <t>Bản Pom Ban</t>
  </si>
  <si>
    <t>Bản Chấng</t>
  </si>
  <si>
    <t>Bản Tân Lập</t>
  </si>
  <si>
    <t>Bản Băng Sản</t>
  </si>
  <si>
    <t>Bản Biếng</t>
  </si>
  <si>
    <t>Bản Bông Ban</t>
  </si>
  <si>
    <t>Bản Đứa</t>
  </si>
  <si>
    <t>Bản Én Pậu</t>
  </si>
  <si>
    <t>Bản Món</t>
  </si>
  <si>
    <t>Bản Hới Nọ</t>
  </si>
  <si>
    <t>Bản Hới Trong</t>
  </si>
  <si>
    <r>
      <t>6.2. Tỷ lệ hộ có nhà đạt chuẩn theo tiêu chuẩn của Bộ Xây dựng (đảm bảo 3 cứng: nền cứng, khung cứng, mái cứng); Diện tích nhà đạt từ 10m</t>
    </r>
    <r>
      <rPr>
        <vertAlign val="superscript"/>
        <sz val="10"/>
        <color indexed="10"/>
        <rFont val="Times New Roman"/>
        <family val="2"/>
      </rPr>
      <t>2</t>
    </r>
    <r>
      <rPr>
        <sz val="10"/>
        <color indexed="10"/>
        <rFont val="Times New Roman"/>
        <family val="2"/>
      </rPr>
      <t>/người trở lên, diện tích tối thiểu một căn nhà từ 24m2 trở lên và đối với hộ đơn thân diện tích tối tiểu từ 18m2 trở</t>
    </r>
  </si>
  <si>
    <t>Bản Củ</t>
  </si>
  <si>
    <t>Bản Cang</t>
  </si>
  <si>
    <t>Bản Chá</t>
  </si>
  <si>
    <t>Bản Bó Giáng</t>
  </si>
  <si>
    <t>Bản Mạ Khúa</t>
  </si>
  <si>
    <t>Bản Giáng</t>
  </si>
  <si>
    <t>Bản Minh Thắng</t>
  </si>
  <si>
    <t>Bản Cọ</t>
  </si>
  <si>
    <t>Nong Liếng</t>
  </si>
  <si>
    <t>Bản Pha Nàng</t>
  </si>
  <si>
    <t>Bản Ten</t>
  </si>
  <si>
    <t>Bản Bó Lếch</t>
  </si>
  <si>
    <t>Bản Ta Lếch</t>
  </si>
  <si>
    <t>Bản Chiềng Ban</t>
  </si>
  <si>
    <t>Bản Co En</t>
  </si>
  <si>
    <t>Bản Xóm Chợ</t>
  </si>
  <si>
    <t>Bản Huổi Lóng</t>
  </si>
  <si>
    <t>Bản Phiêng Pẻn</t>
  </si>
  <si>
    <t>Bản Co Sản</t>
  </si>
  <si>
    <t>Chế Á</t>
  </si>
  <si>
    <t>Tỏa Tình</t>
  </si>
  <si>
    <t>Bản Lồng</t>
  </si>
  <si>
    <t>Sông Ia</t>
  </si>
  <si>
    <t>Hua Sa A</t>
  </si>
  <si>
    <t>Hua Sa B</t>
  </si>
  <si>
    <t>Háng Tầu</t>
  </si>
  <si>
    <t>CĐ</t>
  </si>
  <si>
    <t>51.4%</t>
  </si>
  <si>
    <t>75.9%</t>
  </si>
  <si>
    <t>61.4%</t>
  </si>
  <si>
    <t>69.4%</t>
  </si>
  <si>
    <t>12.6%</t>
  </si>
  <si>
    <t>5.0%</t>
  </si>
  <si>
    <t>11.5%</t>
  </si>
  <si>
    <t>27.1%</t>
  </si>
  <si>
    <t>12.5%</t>
  </si>
  <si>
    <t>23.8%</t>
  </si>
  <si>
    <t>28.57%</t>
  </si>
  <si>
    <t>26.7%</t>
  </si>
  <si>
    <t>22.8%</t>
  </si>
  <si>
    <t>31.6%</t>
  </si>
  <si>
    <t>33.33%</t>
  </si>
  <si>
    <t>55.5%</t>
  </si>
  <si>
    <t>41.1%</t>
  </si>
  <si>
    <t>20.9%</t>
  </si>
  <si>
    <t>34.3%</t>
  </si>
  <si>
    <t>38.0%</t>
  </si>
  <si>
    <t>49.9%</t>
  </si>
  <si>
    <t>55.3%</t>
  </si>
  <si>
    <t>RÀ SOÁT CÁC TIÊU CHÍ THÔN, BẢN NÔNG THÔN MỚI THUỘC XÃ MƯỜNG THÍN 8 THÁNG ĐẦU NĂM 2021</t>
  </si>
  <si>
    <t>RÀ SOÁT CÁC TIÊU CHÍ THÔN, BẢN NÔNG THÔN MỚI THUỘC XÃ TA MA 8 THÁNG ĐẦU NĂM 2021</t>
  </si>
  <si>
    <t>RÀ SOÁT CÁC TIÊU CHÍ THÔN, BẢN NÔNG THÔN MỚI THUỘC XÃ CHIỀNG SINH 8 THÁNG ĐẦU NĂM 2021</t>
  </si>
  <si>
    <t>RÀ SOÁT CÁC TIÊU CHÍ THÔN, BẢN NÔNG THÔN MỚI THUỘC XÃ MƯỜNG KHONG 8 THÁNG ĐẦU NĂM 2021</t>
  </si>
  <si>
    <t>RÀ SOÁT CÁC TIÊU CHÍ THÔN, BẢN NÔNG THÔN MỚI THUỘC XÃ CHIỀNG ĐÔNG 8 THÁNG ĐẦU NĂM 2021</t>
  </si>
  <si>
    <t>RÀ SOÁT CÁC TIÊU CHÍ THÔN, BẢN NÔNG THÔN MỚI THUỘC XÃ NÀ SÁY 8 THÁNG ĐẦU NĂM 2021</t>
  </si>
  <si>
    <t>RÀ SOÁT CÁC TIÊU CHÍ THÔN, BẢN NÔNG THÔN MỚI THUỘC XÃ NÀ TÒNG 8 THÁNG ĐẦU NĂM 2021</t>
  </si>
  <si>
    <t>RÀ SOÁT CÁC TIÊU CHÍ THÔN, BẢN NÔNG THÔN MỚI THUỘC XÃ PÚ XI  8 THÁNG ĐẦU NĂM 2021</t>
  </si>
  <si>
    <t>RÀ SOÁT CÁC TIÊU CHÍ THÔN, BẢN NÔNG THÔN MỚI THUỘC XÃ QUÀI NƯA 8 THÁNG ĐẦU NĂM 2021</t>
  </si>
  <si>
    <t>RÀ SOÁT CÁC TIÊU CHÍ THÔN, BẢN NÔNG THÔN MỚI THUỘC XÃ MÙN CHUNG 8 THÁNG ĐẦU NĂM 2021</t>
  </si>
  <si>
    <t>RÀ SOÁT CÁC TIÊU CHÍ THÔN, BẢN NÔNG THÔN MỚI THUỘC XÃ TỎA TÌNH 8 THÁNG ĐẦU NĂM 2021</t>
  </si>
  <si>
    <t>RÀ SOÁT CÁC TIÊU CHÍ THÔN, BẢN NÔNG THÔN MỚI THUỘC XÃ PHÌNH SÁNG 8 THÁNG ĐẦU NĂM 2021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</si>
</sst>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60">
    <font>
      <sz val="12"/>
      <name val="Times New Roman"/>
      <family val="0"/>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sz val="13"/>
      <color indexed="8"/>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Times New Roman"/>
      <family val="2"/>
    </font>
    <font>
      <b/>
      <sz val="12"/>
      <color indexed="8"/>
      <name val="Times New Roman"/>
      <family val="2"/>
    </font>
    <font>
      <sz val="12"/>
      <color indexed="10"/>
      <name val="Times New Roman"/>
      <family val="2"/>
    </font>
    <font>
      <b/>
      <sz val="13"/>
      <color indexed="8"/>
      <name val="Times New Roman"/>
      <family val="1"/>
    </font>
    <font>
      <b/>
      <i/>
      <sz val="12"/>
      <color indexed="8"/>
      <name val="Times New Roman"/>
      <family val="1"/>
    </font>
    <font>
      <b/>
      <i/>
      <sz val="12"/>
      <name val="Times New Roman"/>
      <family val="1"/>
    </font>
    <font>
      <vertAlign val="superscript"/>
      <sz val="12"/>
      <color indexed="8"/>
      <name val="Times New Roman"/>
      <family val="1"/>
    </font>
    <font>
      <b/>
      <i/>
      <sz val="13"/>
      <color indexed="8"/>
      <name val="Times New Roman"/>
      <family val="1"/>
    </font>
    <font>
      <sz val="8"/>
      <name val="Times New Roman"/>
      <family val="0"/>
    </font>
    <font>
      <i/>
      <sz val="12"/>
      <color indexed="8"/>
      <name val="Times New Roman"/>
      <family val="1"/>
    </font>
    <font>
      <sz val="13"/>
      <name val="Times New Roman"/>
      <family val="1"/>
    </font>
    <font>
      <b/>
      <sz val="12"/>
      <name val="Times New Roman"/>
      <family val="1"/>
    </font>
    <font>
      <i/>
      <sz val="12"/>
      <name val="Times New Roman"/>
      <family val="1"/>
    </font>
    <font>
      <b/>
      <sz val="13"/>
      <name val="Times New Roman"/>
      <family val="2"/>
    </font>
    <font>
      <vertAlign val="superscript"/>
      <sz val="12"/>
      <name val="Times New Roman"/>
      <family val="2"/>
    </font>
    <font>
      <b/>
      <i/>
      <sz val="13"/>
      <name val="Times New Roman"/>
      <family val="2"/>
    </font>
    <font>
      <vertAlign val="superscript"/>
      <sz val="13"/>
      <color indexed="8"/>
      <name val="Times New Roman"/>
      <family val="2"/>
    </font>
    <font>
      <i/>
      <sz val="13"/>
      <color indexed="8"/>
      <name val="Times New Roman"/>
      <family val="2"/>
    </font>
    <font>
      <b/>
      <sz val="9"/>
      <name val="Tahoma"/>
      <family val="2"/>
    </font>
    <font>
      <sz val="10"/>
      <color indexed="8"/>
      <name val="Times New Roman"/>
      <family val="2"/>
    </font>
    <font>
      <b/>
      <sz val="10"/>
      <color indexed="8"/>
      <name val="Times New Roman"/>
      <family val="2"/>
    </font>
    <font>
      <b/>
      <i/>
      <sz val="10"/>
      <color indexed="8"/>
      <name val="Times New Roman"/>
      <family val="2"/>
    </font>
    <font>
      <sz val="10"/>
      <name val="Times New Roman"/>
      <family val="2"/>
    </font>
    <font>
      <b/>
      <i/>
      <sz val="10"/>
      <name val="Times New Roman"/>
      <family val="2"/>
    </font>
    <font>
      <vertAlign val="superscript"/>
      <sz val="10"/>
      <color indexed="10"/>
      <name val="Times New Roman"/>
      <family val="2"/>
    </font>
    <font>
      <sz val="10"/>
      <color indexed="10"/>
      <name val="Times New Roman"/>
      <family val="2"/>
    </font>
    <font>
      <i/>
      <sz val="10"/>
      <color indexed="8"/>
      <name val="Times New Roman"/>
      <family val="2"/>
    </font>
    <font>
      <b/>
      <i/>
      <sz val="12"/>
      <color indexed="10"/>
      <name val="Times New Roman"/>
      <family val="1"/>
    </font>
    <font>
      <sz val="13"/>
      <color indexed="10"/>
      <name val="Times New Roman"/>
      <family val="1"/>
    </font>
    <font>
      <b/>
      <i/>
      <sz val="13"/>
      <color indexed="10"/>
      <name val="Times New Roman"/>
      <family val="2"/>
    </font>
    <font>
      <b/>
      <i/>
      <sz val="10"/>
      <color indexed="10"/>
      <name val="Times New Roman"/>
      <family val="2"/>
    </font>
    <font>
      <sz val="13"/>
      <color theme="1"/>
      <name val="Times New Roman"/>
      <family val="2"/>
    </font>
    <font>
      <b/>
      <i/>
      <sz val="12"/>
      <color rgb="FFFF0000"/>
      <name val="Times New Roman"/>
      <family val="1"/>
    </font>
    <font>
      <sz val="13"/>
      <color rgb="FFFF0000"/>
      <name val="Times New Roman"/>
      <family val="1"/>
    </font>
    <font>
      <b/>
      <i/>
      <sz val="13"/>
      <color theme="1"/>
      <name val="Times New Roman"/>
      <family val="2"/>
    </font>
    <font>
      <b/>
      <i/>
      <sz val="13"/>
      <color rgb="FFFF0000"/>
      <name val="Times New Roman"/>
      <family val="2"/>
    </font>
    <font>
      <sz val="12"/>
      <color theme="1"/>
      <name val="Times New Roman"/>
      <family val="1"/>
    </font>
    <font>
      <sz val="10"/>
      <color theme="1"/>
      <name val="Times New Roman"/>
      <family val="2"/>
    </font>
    <font>
      <b/>
      <i/>
      <sz val="10"/>
      <color theme="1"/>
      <name val="Times New Roman"/>
      <family val="2"/>
    </font>
    <font>
      <sz val="10"/>
      <color rgb="FFFF0000"/>
      <name val="Times New Roman"/>
      <family val="2"/>
    </font>
    <font>
      <b/>
      <i/>
      <sz val="10"/>
      <color rgb="FFFF0000"/>
      <name val="Times New Roman"/>
      <family val="2"/>
    </font>
    <font>
      <b/>
      <sz val="13"/>
      <color theme="1"/>
      <name val="Times New Roman"/>
      <family val="1"/>
    </font>
    <font>
      <b/>
      <sz val="12"/>
      <color theme="1"/>
      <name val="Times New Roman"/>
      <family val="1"/>
    </font>
    <font>
      <b/>
      <sz val="8"/>
      <name val="Times New Roman"/>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5" fillId="0" borderId="0">
      <alignment/>
      <protection/>
    </xf>
    <xf numFmtId="0" fontId="5"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299">
    <xf numFmtId="0" fontId="0" fillId="0" borderId="0" xfId="0" applyAlignment="1">
      <alignment/>
    </xf>
    <xf numFmtId="0" fontId="5" fillId="0" borderId="0" xfId="55">
      <alignment/>
      <protection/>
    </xf>
    <xf numFmtId="0" fontId="1" fillId="24" borderId="10" xfId="55" applyFont="1" applyFill="1" applyBorder="1" applyAlignment="1">
      <alignment horizontal="left" vertical="center" wrapText="1"/>
      <protection/>
    </xf>
    <xf numFmtId="0" fontId="20" fillId="24" borderId="10" xfId="55" applyFont="1" applyFill="1" applyBorder="1" applyAlignment="1">
      <alignment horizontal="center" vertical="center" wrapText="1"/>
      <protection/>
    </xf>
    <xf numFmtId="0" fontId="5" fillId="0" borderId="10" xfId="55" applyBorder="1" applyAlignment="1">
      <alignment horizontal="center" vertical="center"/>
      <protection/>
    </xf>
    <xf numFmtId="0" fontId="0" fillId="0" borderId="10" xfId="55" applyFont="1" applyBorder="1" applyAlignment="1">
      <alignment horizontal="left" vertical="center" wrapText="1"/>
      <protection/>
    </xf>
    <xf numFmtId="9" fontId="21" fillId="0" borderId="10" xfId="55" applyNumberFormat="1" applyFont="1" applyBorder="1" applyAlignment="1">
      <alignment horizontal="center" vertical="center" wrapText="1"/>
      <protection/>
    </xf>
    <xf numFmtId="9" fontId="1" fillId="0" borderId="10" xfId="55" applyNumberFormat="1" applyFont="1" applyBorder="1" applyAlignment="1">
      <alignment horizontal="center" vertical="center"/>
      <protection/>
    </xf>
    <xf numFmtId="0" fontId="17" fillId="24" borderId="10" xfId="55" applyFont="1" applyFill="1" applyBorder="1" applyAlignment="1">
      <alignment horizontal="center" vertical="center" wrapText="1"/>
      <protection/>
    </xf>
    <xf numFmtId="9" fontId="5" fillId="0" borderId="10" xfId="55" applyNumberFormat="1" applyBorder="1" applyAlignment="1">
      <alignment horizontal="center" vertical="center"/>
      <protection/>
    </xf>
    <xf numFmtId="0" fontId="21" fillId="0" borderId="10" xfId="55" applyFont="1" applyBorder="1" applyAlignment="1">
      <alignment horizontal="center" vertical="center" wrapText="1"/>
      <protection/>
    </xf>
    <xf numFmtId="0" fontId="1" fillId="0" borderId="10" xfId="55" applyFont="1" applyBorder="1" applyAlignment="1">
      <alignment horizontal="center" vertical="center"/>
      <protection/>
    </xf>
    <xf numFmtId="0" fontId="1" fillId="24" borderId="10" xfId="55" applyFont="1" applyFill="1" applyBorder="1" applyAlignment="1">
      <alignment horizontal="center" vertical="center" wrapText="1"/>
      <protection/>
    </xf>
    <xf numFmtId="9" fontId="20" fillId="24" borderId="10" xfId="55" applyNumberFormat="1" applyFont="1" applyFill="1" applyBorder="1" applyAlignment="1">
      <alignment horizontal="center" vertical="center" wrapText="1"/>
      <protection/>
    </xf>
    <xf numFmtId="9" fontId="1" fillId="24" borderId="10" xfId="55" applyNumberFormat="1" applyFont="1" applyFill="1" applyBorder="1" applyAlignment="1">
      <alignment horizontal="center" vertical="center" wrapText="1"/>
      <protection/>
    </xf>
    <xf numFmtId="0" fontId="5" fillId="0" borderId="0" xfId="55" applyAlignment="1">
      <alignment horizontal="center" vertical="center"/>
      <protection/>
    </xf>
    <xf numFmtId="0" fontId="19" fillId="0" borderId="0" xfId="55" applyFont="1" applyAlignment="1">
      <alignment horizontal="center" vertical="center"/>
      <protection/>
    </xf>
    <xf numFmtId="0" fontId="23" fillId="0" borderId="0" xfId="55" applyFont="1" applyAlignment="1">
      <alignment horizontal="center" vertical="center"/>
      <protection/>
    </xf>
    <xf numFmtId="0" fontId="5" fillId="0" borderId="10" xfId="55" applyFont="1" applyBorder="1" applyAlignment="1">
      <alignment horizontal="center" vertical="center"/>
      <protection/>
    </xf>
    <xf numFmtId="0" fontId="17" fillId="24" borderId="11" xfId="55" applyFont="1" applyFill="1" applyBorder="1" applyAlignment="1">
      <alignment vertical="center" wrapText="1"/>
      <protection/>
    </xf>
    <xf numFmtId="0" fontId="17" fillId="24" borderId="12" xfId="55" applyFont="1" applyFill="1" applyBorder="1" applyAlignment="1">
      <alignment vertical="center" wrapText="1"/>
      <protection/>
    </xf>
    <xf numFmtId="0" fontId="5" fillId="0" borderId="10" xfId="55" applyFont="1" applyBorder="1" applyAlignment="1">
      <alignment horizontal="center" vertical="center" textRotation="90"/>
      <protection/>
    </xf>
    <xf numFmtId="0" fontId="1" fillId="0" borderId="10" xfId="55" applyFont="1" applyBorder="1" applyAlignment="1">
      <alignment horizontal="center" vertical="center" textRotation="90"/>
      <protection/>
    </xf>
    <xf numFmtId="0" fontId="5" fillId="0" borderId="10" xfId="55" applyBorder="1" applyAlignment="1">
      <alignment horizontal="center" vertical="center" textRotation="90"/>
      <protection/>
    </xf>
    <xf numFmtId="10" fontId="5" fillId="0" borderId="10" xfId="55" applyNumberFormat="1" applyBorder="1" applyAlignment="1">
      <alignment horizontal="center" vertical="center"/>
      <protection/>
    </xf>
    <xf numFmtId="9" fontId="0" fillId="0" borderId="0" xfId="0" applyNumberFormat="1" applyAlignment="1">
      <alignment/>
    </xf>
    <xf numFmtId="0" fontId="25" fillId="24" borderId="10" xfId="55" applyFont="1" applyFill="1" applyBorder="1" applyAlignment="1">
      <alignment horizontal="center" vertical="center" wrapText="1"/>
      <protection/>
    </xf>
    <xf numFmtId="9" fontId="0" fillId="0" borderId="0" xfId="0" applyNumberFormat="1" applyFont="1" applyAlignment="1">
      <alignment/>
    </xf>
    <xf numFmtId="0" fontId="20" fillId="24" borderId="13" xfId="55" applyFont="1" applyFill="1" applyBorder="1" applyAlignment="1">
      <alignment horizontal="center" vertical="center" wrapText="1"/>
      <protection/>
    </xf>
    <xf numFmtId="9" fontId="5" fillId="25" borderId="10" xfId="55" applyNumberFormat="1" applyFill="1" applyBorder="1" applyAlignment="1">
      <alignment horizontal="center" vertical="center"/>
      <protection/>
    </xf>
    <xf numFmtId="0" fontId="0" fillId="25" borderId="10" xfId="55" applyFont="1" applyFill="1" applyBorder="1" applyAlignment="1">
      <alignment horizontal="left" vertical="center" wrapText="1"/>
      <protection/>
    </xf>
    <xf numFmtId="0" fontId="21" fillId="25" borderId="10" xfId="55" applyFont="1" applyFill="1" applyBorder="1" applyAlignment="1">
      <alignment horizontal="center" vertical="center" wrapText="1"/>
      <protection/>
    </xf>
    <xf numFmtId="0" fontId="1" fillId="25" borderId="10" xfId="55" applyFont="1" applyFill="1" applyBorder="1" applyAlignment="1">
      <alignment horizontal="center" vertical="center" textRotation="90"/>
      <protection/>
    </xf>
    <xf numFmtId="0" fontId="17" fillId="25" borderId="10" xfId="55" applyFont="1" applyFill="1" applyBorder="1" applyAlignment="1">
      <alignment horizontal="center" vertical="center" wrapText="1"/>
      <protection/>
    </xf>
    <xf numFmtId="0" fontId="1" fillId="25" borderId="10" xfId="55" applyFont="1" applyFill="1" applyBorder="1" applyAlignment="1">
      <alignment horizontal="left" vertical="center" wrapText="1"/>
      <protection/>
    </xf>
    <xf numFmtId="0" fontId="20" fillId="25" borderId="10" xfId="55" applyFont="1" applyFill="1" applyBorder="1" applyAlignment="1">
      <alignment horizontal="center" vertical="center" wrapText="1"/>
      <protection/>
    </xf>
    <xf numFmtId="10" fontId="5" fillId="25" borderId="10" xfId="55" applyNumberFormat="1" applyFill="1" applyBorder="1" applyAlignment="1">
      <alignment horizontal="center" vertical="center"/>
      <protection/>
    </xf>
    <xf numFmtId="0" fontId="0" fillId="25" borderId="0" xfId="0" applyFill="1" applyAlignment="1">
      <alignment/>
    </xf>
    <xf numFmtId="0" fontId="1" fillId="26" borderId="10" xfId="55" applyFont="1" applyFill="1" applyBorder="1" applyAlignment="1">
      <alignment horizontal="left" vertical="center" wrapText="1"/>
      <protection/>
    </xf>
    <xf numFmtId="0" fontId="20" fillId="26" borderId="10" xfId="55" applyFont="1" applyFill="1" applyBorder="1" applyAlignment="1">
      <alignment horizontal="center" vertical="center" wrapText="1"/>
      <protection/>
    </xf>
    <xf numFmtId="10" fontId="5" fillId="26" borderId="10" xfId="55" applyNumberFormat="1" applyFill="1" applyBorder="1" applyAlignment="1">
      <alignment horizontal="center" vertical="center"/>
      <protection/>
    </xf>
    <xf numFmtId="9" fontId="5" fillId="26" borderId="10" xfId="55" applyNumberFormat="1" applyFill="1" applyBorder="1" applyAlignment="1">
      <alignment horizontal="center" vertical="center"/>
      <protection/>
    </xf>
    <xf numFmtId="9" fontId="0" fillId="0" borderId="10" xfId="55" applyNumberFormat="1" applyFont="1" applyBorder="1" applyAlignment="1">
      <alignment horizontal="center" vertical="center"/>
      <protection/>
    </xf>
    <xf numFmtId="0" fontId="26" fillId="0" borderId="10" xfId="55" applyFont="1" applyBorder="1" applyAlignment="1">
      <alignment horizontal="center" vertical="center"/>
      <protection/>
    </xf>
    <xf numFmtId="9" fontId="26" fillId="0" borderId="10" xfId="55" applyNumberFormat="1" applyFont="1" applyBorder="1" applyAlignment="1">
      <alignment horizontal="center" vertical="center"/>
      <protection/>
    </xf>
    <xf numFmtId="172" fontId="26" fillId="0" borderId="10" xfId="55" applyNumberFormat="1" applyFont="1" applyBorder="1" applyAlignment="1">
      <alignment horizontal="center" vertical="center"/>
      <protection/>
    </xf>
    <xf numFmtId="0" fontId="0" fillId="0" borderId="10" xfId="55" applyFont="1" applyBorder="1" applyAlignment="1">
      <alignment horizontal="center" vertical="center"/>
      <protection/>
    </xf>
    <xf numFmtId="10" fontId="26" fillId="0" borderId="10" xfId="55" applyNumberFormat="1" applyFont="1" applyBorder="1" applyAlignment="1">
      <alignment horizontal="center" vertical="center"/>
      <protection/>
    </xf>
    <xf numFmtId="0" fontId="28" fillId="24" borderId="10" xfId="55" applyFont="1" applyFill="1" applyBorder="1" applyAlignment="1">
      <alignment horizontal="center" vertical="center" wrapText="1"/>
      <protection/>
    </xf>
    <xf numFmtId="0" fontId="0" fillId="24" borderId="10" xfId="55" applyFont="1" applyFill="1" applyBorder="1" applyAlignment="1">
      <alignment horizontal="center" vertical="center" wrapText="1"/>
      <protection/>
    </xf>
    <xf numFmtId="0" fontId="0" fillId="0" borderId="0" xfId="0" applyFont="1" applyAlignment="1">
      <alignment/>
    </xf>
    <xf numFmtId="9" fontId="0" fillId="24" borderId="10" xfId="55" applyNumberFormat="1" applyFont="1" applyFill="1" applyBorder="1" applyAlignment="1">
      <alignment horizontal="center" vertical="center" wrapText="1"/>
      <protection/>
    </xf>
    <xf numFmtId="0" fontId="26" fillId="0" borderId="0" xfId="55" applyFont="1" applyAlignment="1">
      <alignment horizontal="center" vertical="center"/>
      <protection/>
    </xf>
    <xf numFmtId="0" fontId="0" fillId="0" borderId="0" xfId="0" applyFont="1" applyAlignment="1">
      <alignment/>
    </xf>
    <xf numFmtId="0" fontId="29" fillId="0" borderId="0" xfId="55" applyFont="1" applyAlignment="1">
      <alignment horizontal="center" vertical="center"/>
      <protection/>
    </xf>
    <xf numFmtId="0" fontId="26" fillId="0" borderId="0" xfId="55" applyFont="1">
      <alignment/>
      <protection/>
    </xf>
    <xf numFmtId="0" fontId="0" fillId="24" borderId="10" xfId="55" applyFont="1" applyFill="1" applyBorder="1" applyAlignment="1">
      <alignment horizontal="left" vertical="center" wrapText="1"/>
      <protection/>
    </xf>
    <xf numFmtId="0" fontId="21" fillId="24" borderId="10" xfId="55" applyFont="1" applyFill="1" applyBorder="1" applyAlignment="1">
      <alignment horizontal="center" vertical="center" wrapText="1"/>
      <protection/>
    </xf>
    <xf numFmtId="0" fontId="26" fillId="0" borderId="10" xfId="55" applyFont="1" applyBorder="1" applyAlignment="1">
      <alignment horizontal="center" vertical="center"/>
      <protection/>
    </xf>
    <xf numFmtId="0" fontId="0" fillId="0" borderId="10" xfId="55" applyFont="1" applyBorder="1" applyAlignment="1">
      <alignment horizontal="left" vertical="center" wrapText="1"/>
      <protection/>
    </xf>
    <xf numFmtId="9" fontId="21" fillId="0" borderId="10" xfId="55" applyNumberFormat="1" applyFont="1" applyBorder="1" applyAlignment="1">
      <alignment horizontal="center" vertical="center" wrapText="1"/>
      <protection/>
    </xf>
    <xf numFmtId="9" fontId="0" fillId="0" borderId="10" xfId="55" applyNumberFormat="1" applyFont="1" applyBorder="1" applyAlignment="1">
      <alignment horizontal="center" vertical="center"/>
      <protection/>
    </xf>
    <xf numFmtId="0" fontId="27" fillId="24" borderId="10" xfId="55" applyFont="1" applyFill="1" applyBorder="1" applyAlignment="1">
      <alignment horizontal="center" vertical="center" wrapText="1"/>
      <protection/>
    </xf>
    <xf numFmtId="9" fontId="26" fillId="0" borderId="10" xfId="55" applyNumberFormat="1" applyFont="1" applyBorder="1" applyAlignment="1">
      <alignment horizontal="center" vertical="center"/>
      <protection/>
    </xf>
    <xf numFmtId="9" fontId="0" fillId="0" borderId="0" xfId="0" applyNumberFormat="1" applyFont="1" applyAlignment="1">
      <alignment/>
    </xf>
    <xf numFmtId="2" fontId="26" fillId="0" borderId="10" xfId="55" applyNumberFormat="1" applyFont="1" applyBorder="1" applyAlignment="1">
      <alignment horizontal="center" vertical="center"/>
      <protection/>
    </xf>
    <xf numFmtId="0" fontId="21" fillId="0" borderId="10" xfId="55" applyFont="1" applyBorder="1" applyAlignment="1">
      <alignment horizontal="center" vertical="center" wrapText="1"/>
      <protection/>
    </xf>
    <xf numFmtId="0" fontId="0" fillId="0" borderId="10" xfId="55" applyFont="1" applyBorder="1" applyAlignment="1">
      <alignment horizontal="center" vertical="center"/>
      <protection/>
    </xf>
    <xf numFmtId="10" fontId="0" fillId="0" borderId="0" xfId="0" applyNumberFormat="1" applyFont="1" applyAlignment="1">
      <alignment/>
    </xf>
    <xf numFmtId="10" fontId="26" fillId="0" borderId="10" xfId="55" applyNumberFormat="1" applyFont="1" applyBorder="1" applyAlignment="1">
      <alignment horizontal="center" vertical="center"/>
      <protection/>
    </xf>
    <xf numFmtId="0" fontId="28" fillId="24" borderId="10" xfId="55" applyFont="1" applyFill="1" applyBorder="1" applyAlignment="1">
      <alignment horizontal="center" vertical="center" wrapText="1"/>
      <protection/>
    </xf>
    <xf numFmtId="0" fontId="0" fillId="24" borderId="10" xfId="55" applyFont="1" applyFill="1" applyBorder="1" applyAlignment="1">
      <alignment horizontal="center" vertical="center" wrapText="1"/>
      <protection/>
    </xf>
    <xf numFmtId="10" fontId="0" fillId="24" borderId="10" xfId="55" applyNumberFormat="1" applyFont="1" applyFill="1" applyBorder="1" applyAlignment="1">
      <alignment horizontal="center" vertical="center" wrapText="1"/>
      <protection/>
    </xf>
    <xf numFmtId="9" fontId="21" fillId="24" borderId="10" xfId="55" applyNumberFormat="1" applyFont="1" applyFill="1" applyBorder="1" applyAlignment="1">
      <alignment horizontal="center" vertical="center" wrapText="1"/>
      <protection/>
    </xf>
    <xf numFmtId="9" fontId="26" fillId="0" borderId="10" xfId="55" applyNumberFormat="1" applyFont="1" applyBorder="1" applyAlignment="1">
      <alignment vertical="center"/>
      <protection/>
    </xf>
    <xf numFmtId="9" fontId="0" fillId="24" borderId="10" xfId="55" applyNumberFormat="1" applyFont="1" applyFill="1" applyBorder="1" applyAlignment="1">
      <alignment horizontal="center" vertical="center" wrapText="1"/>
      <protection/>
    </xf>
    <xf numFmtId="0" fontId="27" fillId="24" borderId="11" xfId="55" applyFont="1" applyFill="1" applyBorder="1" applyAlignment="1">
      <alignment vertical="center" wrapText="1"/>
      <protection/>
    </xf>
    <xf numFmtId="0" fontId="27" fillId="24" borderId="12" xfId="55" applyFont="1" applyFill="1" applyBorder="1" applyAlignment="1">
      <alignment vertical="center" wrapText="1"/>
      <protection/>
    </xf>
    <xf numFmtId="0" fontId="31" fillId="0" borderId="0" xfId="55" applyFont="1" applyAlignment="1">
      <alignment horizontal="center" vertical="center"/>
      <protection/>
    </xf>
    <xf numFmtId="0" fontId="0" fillId="24" borderId="10" xfId="55" applyFont="1" applyFill="1" applyBorder="1" applyAlignment="1">
      <alignment horizontal="left" vertical="center" wrapText="1"/>
      <protection/>
    </xf>
    <xf numFmtId="0" fontId="21" fillId="24" borderId="10" xfId="55" applyFont="1" applyFill="1" applyBorder="1" applyAlignment="1">
      <alignment horizontal="center" vertical="center" wrapText="1"/>
      <protection/>
    </xf>
    <xf numFmtId="0" fontId="27" fillId="24" borderId="10" xfId="55" applyFont="1" applyFill="1" applyBorder="1" applyAlignment="1">
      <alignment horizontal="center" vertical="center" wrapText="1"/>
      <protection/>
    </xf>
    <xf numFmtId="0" fontId="21" fillId="26" borderId="10" xfId="55" applyFont="1" applyFill="1" applyBorder="1" applyAlignment="1">
      <alignment horizontal="center" vertical="center" wrapText="1"/>
      <protection/>
    </xf>
    <xf numFmtId="9" fontId="47" fillId="0" borderId="10" xfId="55" applyNumberFormat="1" applyFont="1" applyBorder="1" applyAlignment="1">
      <alignment horizontal="center" vertical="center"/>
      <protection/>
    </xf>
    <xf numFmtId="10" fontId="47" fillId="0" borderId="10" xfId="55" applyNumberFormat="1" applyFont="1" applyBorder="1" applyAlignment="1">
      <alignment horizontal="center" vertical="center"/>
      <protection/>
    </xf>
    <xf numFmtId="0" fontId="48" fillId="24" borderId="10" xfId="55" applyFont="1" applyFill="1" applyBorder="1" applyAlignment="1">
      <alignment horizontal="center" vertical="center" wrapText="1"/>
      <protection/>
    </xf>
    <xf numFmtId="9" fontId="5" fillId="0" borderId="0" xfId="55" applyNumberFormat="1">
      <alignment/>
      <protection/>
    </xf>
    <xf numFmtId="9" fontId="5" fillId="0" borderId="10" xfId="55" applyNumberFormat="1" applyBorder="1" applyAlignment="1">
      <alignment horizontal="center" vertical="center" textRotation="90"/>
      <protection/>
    </xf>
    <xf numFmtId="9" fontId="1" fillId="0" borderId="10" xfId="55" applyNumberFormat="1" applyFont="1" applyBorder="1" applyAlignment="1">
      <alignment horizontal="center" vertical="center" textRotation="90"/>
      <protection/>
    </xf>
    <xf numFmtId="9" fontId="5" fillId="0" borderId="10" xfId="55" applyNumberFormat="1" applyFont="1" applyBorder="1" applyAlignment="1">
      <alignment horizontal="center" vertical="center"/>
      <protection/>
    </xf>
    <xf numFmtId="9" fontId="5" fillId="0" borderId="10" xfId="55" applyNumberFormat="1" applyFont="1" applyBorder="1" applyAlignment="1">
      <alignment horizontal="center" vertical="center" textRotation="90"/>
      <protection/>
    </xf>
    <xf numFmtId="9" fontId="25" fillId="24" borderId="10" xfId="55" applyNumberFormat="1" applyFont="1" applyFill="1" applyBorder="1" applyAlignment="1">
      <alignment horizontal="center" vertical="center" wrapText="1"/>
      <protection/>
    </xf>
    <xf numFmtId="9" fontId="1" fillId="26" borderId="10" xfId="55" applyNumberFormat="1" applyFont="1" applyFill="1" applyBorder="1" applyAlignment="1">
      <alignment horizontal="center" vertical="center" wrapText="1"/>
      <protection/>
    </xf>
    <xf numFmtId="0" fontId="1" fillId="26" borderId="10" xfId="55" applyFont="1" applyFill="1" applyBorder="1" applyAlignment="1">
      <alignment horizontal="center" vertical="center" wrapText="1"/>
      <protection/>
    </xf>
    <xf numFmtId="9" fontId="20" fillId="26" borderId="10" xfId="55" applyNumberFormat="1" applyFont="1" applyFill="1" applyBorder="1" applyAlignment="1">
      <alignment horizontal="center" vertical="center" wrapText="1"/>
      <protection/>
    </xf>
    <xf numFmtId="0" fontId="5" fillId="25" borderId="10" xfId="55" applyFont="1" applyFill="1" applyBorder="1" applyAlignment="1">
      <alignment horizontal="center" vertical="center"/>
      <protection/>
    </xf>
    <xf numFmtId="0" fontId="5" fillId="25" borderId="10" xfId="55" applyFill="1" applyBorder="1" applyAlignment="1">
      <alignment horizontal="center" vertical="center"/>
      <protection/>
    </xf>
    <xf numFmtId="9" fontId="5" fillId="0" borderId="0" xfId="55" applyNumberFormat="1" applyAlignment="1">
      <alignment horizontal="center" vertical="center"/>
      <protection/>
    </xf>
    <xf numFmtId="0" fontId="17" fillId="0" borderId="11" xfId="55" applyFont="1" applyFill="1" applyBorder="1" applyAlignment="1">
      <alignment vertical="center" wrapText="1"/>
      <protection/>
    </xf>
    <xf numFmtId="0" fontId="1" fillId="0" borderId="10" xfId="55" applyFont="1" applyFill="1" applyBorder="1" applyAlignment="1">
      <alignment horizontal="left" vertical="center" wrapText="1"/>
      <protection/>
    </xf>
    <xf numFmtId="0" fontId="20" fillId="0" borderId="10" xfId="55" applyFont="1" applyFill="1" applyBorder="1" applyAlignment="1">
      <alignment horizontal="center" vertical="center" wrapText="1"/>
      <protection/>
    </xf>
    <xf numFmtId="9" fontId="5" fillId="0" borderId="10" xfId="55" applyNumberFormat="1" applyFont="1" applyFill="1" applyBorder="1" applyAlignment="1">
      <alignment horizontal="center" vertical="center"/>
      <protection/>
    </xf>
    <xf numFmtId="0" fontId="5" fillId="0" borderId="10" xfId="55" applyFont="1" applyFill="1" applyBorder="1" applyAlignment="1">
      <alignment horizontal="center" vertical="center"/>
      <protection/>
    </xf>
    <xf numFmtId="0" fontId="5" fillId="0" borderId="10" xfId="55" applyFill="1" applyBorder="1" applyAlignment="1">
      <alignment horizontal="center" vertical="center"/>
      <protection/>
    </xf>
    <xf numFmtId="0" fontId="0" fillId="0" borderId="0" xfId="0" applyFill="1" applyAlignment="1">
      <alignment/>
    </xf>
    <xf numFmtId="0" fontId="17" fillId="0" borderId="12" xfId="55" applyFont="1" applyFill="1" applyBorder="1" applyAlignment="1">
      <alignment vertical="center" wrapText="1"/>
      <protection/>
    </xf>
    <xf numFmtId="9" fontId="20" fillId="0" borderId="10" xfId="55" applyNumberFormat="1" applyFont="1" applyFill="1" applyBorder="1" applyAlignment="1">
      <alignment horizontal="center" vertical="center" wrapText="1"/>
      <protection/>
    </xf>
    <xf numFmtId="9" fontId="5" fillId="0" borderId="10" xfId="55" applyNumberFormat="1" applyFill="1" applyBorder="1" applyAlignment="1">
      <alignment horizontal="center" vertical="center"/>
      <protection/>
    </xf>
    <xf numFmtId="0" fontId="5" fillId="25" borderId="0" xfId="55" applyFill="1">
      <alignment/>
      <protection/>
    </xf>
    <xf numFmtId="9" fontId="1" fillId="25" borderId="10" xfId="55" applyNumberFormat="1" applyFont="1" applyFill="1" applyBorder="1" applyAlignment="1">
      <alignment horizontal="center" vertical="center"/>
      <protection/>
    </xf>
    <xf numFmtId="0" fontId="5" fillId="25" borderId="10" xfId="55" applyFill="1" applyBorder="1" applyAlignment="1">
      <alignment horizontal="center" vertical="center" textRotation="90"/>
      <protection/>
    </xf>
    <xf numFmtId="0" fontId="1" fillId="25" borderId="10" xfId="55" applyFont="1" applyFill="1" applyBorder="1" applyAlignment="1">
      <alignment horizontal="center" vertical="center"/>
      <protection/>
    </xf>
    <xf numFmtId="0" fontId="5" fillId="25" borderId="10" xfId="55" applyFont="1" applyFill="1" applyBorder="1" applyAlignment="1">
      <alignment horizontal="center" vertical="center" textRotation="90"/>
      <protection/>
    </xf>
    <xf numFmtId="0" fontId="25" fillId="25" borderId="10" xfId="55" applyFont="1" applyFill="1" applyBorder="1" applyAlignment="1">
      <alignment horizontal="center" vertical="center" wrapText="1"/>
      <protection/>
    </xf>
    <xf numFmtId="0" fontId="1" fillId="25" borderId="10" xfId="55" applyFont="1" applyFill="1" applyBorder="1" applyAlignment="1">
      <alignment horizontal="center" vertical="center" wrapText="1"/>
      <protection/>
    </xf>
    <xf numFmtId="9" fontId="49" fillId="25" borderId="10" xfId="55" applyNumberFormat="1" applyFont="1" applyFill="1" applyBorder="1" applyAlignment="1">
      <alignment horizontal="center" vertical="center"/>
      <protection/>
    </xf>
    <xf numFmtId="9" fontId="1" fillId="25" borderId="10" xfId="55" applyNumberFormat="1" applyFont="1" applyFill="1" applyBorder="1" applyAlignment="1">
      <alignment horizontal="center" vertical="center" wrapText="1"/>
      <protection/>
    </xf>
    <xf numFmtId="0" fontId="5" fillId="0" borderId="0" xfId="55" applyFill="1">
      <alignment/>
      <protection/>
    </xf>
    <xf numFmtId="9" fontId="1" fillId="0" borderId="10" xfId="55" applyNumberFormat="1" applyFont="1" applyFill="1" applyBorder="1" applyAlignment="1">
      <alignment horizontal="center" vertical="center"/>
      <protection/>
    </xf>
    <xf numFmtId="0" fontId="5" fillId="0" borderId="10" xfId="55" applyFill="1" applyBorder="1" applyAlignment="1">
      <alignment horizontal="center" vertical="center" textRotation="90"/>
      <protection/>
    </xf>
    <xf numFmtId="10" fontId="47" fillId="0" borderId="10" xfId="55" applyNumberFormat="1" applyFont="1" applyFill="1" applyBorder="1" applyAlignment="1">
      <alignment horizontal="center" vertical="center"/>
      <protection/>
    </xf>
    <xf numFmtId="0" fontId="1" fillId="0" borderId="10" xfId="55" applyFont="1" applyFill="1" applyBorder="1" applyAlignment="1">
      <alignment horizontal="center" vertical="center"/>
      <protection/>
    </xf>
    <xf numFmtId="0" fontId="1" fillId="0" borderId="10" xfId="55" applyFont="1" applyFill="1" applyBorder="1" applyAlignment="1">
      <alignment horizontal="center" vertical="center" textRotation="90"/>
      <protection/>
    </xf>
    <xf numFmtId="0" fontId="5" fillId="0" borderId="10" xfId="55" applyFont="1" applyFill="1" applyBorder="1" applyAlignment="1">
      <alignment horizontal="center" vertical="center" textRotation="90"/>
      <protection/>
    </xf>
    <xf numFmtId="0" fontId="25" fillId="0" borderId="10" xfId="55" applyFont="1" applyFill="1" applyBorder="1" applyAlignment="1">
      <alignment horizontal="center" vertical="center" wrapText="1"/>
      <protection/>
    </xf>
    <xf numFmtId="0" fontId="1" fillId="0" borderId="10" xfId="55" applyFont="1" applyFill="1" applyBorder="1" applyAlignment="1">
      <alignment horizontal="center" vertical="center" wrapText="1"/>
      <protection/>
    </xf>
    <xf numFmtId="9" fontId="1" fillId="0" borderId="10" xfId="55" applyNumberFormat="1" applyFont="1" applyFill="1" applyBorder="1" applyAlignment="1">
      <alignment horizontal="center" vertical="center" wrapText="1"/>
      <protection/>
    </xf>
    <xf numFmtId="0" fontId="5" fillId="0" borderId="0" xfId="55" applyFill="1" applyAlignment="1">
      <alignment horizontal="center" vertical="center"/>
      <protection/>
    </xf>
    <xf numFmtId="10" fontId="49" fillId="25" borderId="10" xfId="55" applyNumberFormat="1" applyFont="1" applyFill="1" applyBorder="1" applyAlignment="1">
      <alignment horizontal="center" vertical="center"/>
      <protection/>
    </xf>
    <xf numFmtId="0" fontId="5" fillId="0" borderId="0" xfId="55" applyFont="1">
      <alignment/>
      <protection/>
    </xf>
    <xf numFmtId="0" fontId="5" fillId="24" borderId="10" xfId="55" applyFont="1" applyFill="1" applyBorder="1" applyAlignment="1">
      <alignment horizontal="left" vertical="center" wrapText="1"/>
      <protection/>
    </xf>
    <xf numFmtId="0" fontId="23" fillId="24" borderId="10" xfId="55" applyFont="1" applyFill="1" applyBorder="1" applyAlignment="1">
      <alignment horizontal="center" vertical="center" wrapText="1"/>
      <protection/>
    </xf>
    <xf numFmtId="0" fontId="26" fillId="0" borderId="10" xfId="55" applyFont="1" applyBorder="1" applyAlignment="1">
      <alignment horizontal="left" vertical="center" wrapText="1"/>
      <protection/>
    </xf>
    <xf numFmtId="9" fontId="31" fillId="0" borderId="10" xfId="55" applyNumberFormat="1" applyFont="1" applyBorder="1" applyAlignment="1">
      <alignment horizontal="center" vertical="center" wrapText="1"/>
      <protection/>
    </xf>
    <xf numFmtId="9" fontId="5" fillId="0" borderId="10" xfId="58" applyFont="1" applyBorder="1" applyAlignment="1">
      <alignment horizontal="center" vertical="center"/>
    </xf>
    <xf numFmtId="0" fontId="19" fillId="24" borderId="10" xfId="55" applyFont="1" applyFill="1" applyBorder="1" applyAlignment="1">
      <alignment horizontal="center" vertical="center" wrapText="1"/>
      <protection/>
    </xf>
    <xf numFmtId="0" fontId="47" fillId="24" borderId="10" xfId="55" applyFont="1" applyFill="1" applyBorder="1" applyAlignment="1">
      <alignment horizontal="left" vertical="center" wrapText="1"/>
      <protection/>
    </xf>
    <xf numFmtId="0" fontId="50" fillId="24" borderId="10" xfId="55" applyFont="1" applyFill="1" applyBorder="1" applyAlignment="1">
      <alignment horizontal="center" vertical="center" wrapText="1"/>
      <protection/>
    </xf>
    <xf numFmtId="172" fontId="47" fillId="0" borderId="10" xfId="55" applyNumberFormat="1" applyFont="1" applyBorder="1" applyAlignment="1">
      <alignment horizontal="center" vertical="center"/>
      <protection/>
    </xf>
    <xf numFmtId="0" fontId="31" fillId="0" borderId="10" xfId="55" applyFont="1" applyBorder="1" applyAlignment="1">
      <alignment horizontal="center" vertical="center" wrapText="1"/>
      <protection/>
    </xf>
    <xf numFmtId="0" fontId="29" fillId="24" borderId="10" xfId="55" applyFont="1" applyFill="1" applyBorder="1" applyAlignment="1">
      <alignment horizontal="center" vertical="center" wrapText="1"/>
      <protection/>
    </xf>
    <xf numFmtId="0" fontId="26" fillId="24" borderId="10" xfId="55" applyFont="1" applyFill="1" applyBorder="1" applyAlignment="1">
      <alignment horizontal="left" vertical="center" wrapText="1"/>
      <protection/>
    </xf>
    <xf numFmtId="0" fontId="31" fillId="24" borderId="10" xfId="55" applyFont="1" applyFill="1" applyBorder="1" applyAlignment="1">
      <alignment horizontal="center" vertical="center" wrapText="1"/>
      <protection/>
    </xf>
    <xf numFmtId="0" fontId="33" fillId="24" borderId="10" xfId="55" applyFont="1" applyFill="1" applyBorder="1" applyAlignment="1">
      <alignment horizontal="center" vertical="center" wrapText="1"/>
      <protection/>
    </xf>
    <xf numFmtId="0" fontId="49" fillId="24" borderId="10" xfId="55" applyFont="1" applyFill="1" applyBorder="1" applyAlignment="1">
      <alignment horizontal="left" vertical="center" wrapText="1"/>
      <protection/>
    </xf>
    <xf numFmtId="0" fontId="51" fillId="24" borderId="10" xfId="55" applyFont="1" applyFill="1" applyBorder="1" applyAlignment="1">
      <alignment horizontal="center" vertical="center" wrapText="1"/>
      <protection/>
    </xf>
    <xf numFmtId="9" fontId="49" fillId="0" borderId="10" xfId="55" applyNumberFormat="1" applyFont="1" applyBorder="1" applyAlignment="1">
      <alignment horizontal="center" vertical="center"/>
      <protection/>
    </xf>
    <xf numFmtId="0" fontId="5" fillId="24" borderId="10" xfId="55" applyFont="1" applyFill="1" applyBorder="1" applyAlignment="1">
      <alignment horizontal="center" vertical="center" wrapText="1"/>
      <protection/>
    </xf>
    <xf numFmtId="172" fontId="26" fillId="0" borderId="10" xfId="55" applyNumberFormat="1" applyFont="1" applyBorder="1" applyAlignment="1">
      <alignment horizontal="center" vertical="center"/>
      <protection/>
    </xf>
    <xf numFmtId="10" fontId="5" fillId="0" borderId="10" xfId="55" applyNumberFormat="1" applyFont="1" applyBorder="1" applyAlignment="1">
      <alignment horizontal="center" vertical="center"/>
      <protection/>
    </xf>
    <xf numFmtId="9" fontId="23" fillId="24" borderId="10" xfId="55" applyNumberFormat="1" applyFont="1" applyFill="1" applyBorder="1" applyAlignment="1">
      <alignment horizontal="center" vertical="center" wrapText="1"/>
      <protection/>
    </xf>
    <xf numFmtId="9" fontId="5" fillId="24" borderId="10" xfId="55" applyNumberFormat="1" applyFont="1" applyFill="1" applyBorder="1" applyAlignment="1">
      <alignment horizontal="center" vertical="center" wrapText="1"/>
      <protection/>
    </xf>
    <xf numFmtId="0" fontId="19" fillId="24" borderId="11" xfId="55" applyFont="1" applyFill="1" applyBorder="1" applyAlignment="1">
      <alignment vertical="center" wrapText="1"/>
      <protection/>
    </xf>
    <xf numFmtId="0" fontId="19" fillId="24" borderId="12" xfId="55" applyFont="1" applyFill="1" applyBorder="1" applyAlignment="1">
      <alignment vertical="center" wrapText="1"/>
      <protection/>
    </xf>
    <xf numFmtId="0" fontId="5" fillId="0" borderId="0" xfId="55" applyFont="1" applyAlignment="1">
      <alignment horizontal="center" vertical="center"/>
      <protection/>
    </xf>
    <xf numFmtId="0" fontId="19" fillId="0" borderId="0" xfId="55" applyFont="1" applyAlignment="1">
      <alignment horizontal="center" vertical="center"/>
      <protection/>
    </xf>
    <xf numFmtId="0" fontId="23" fillId="0" borderId="0" xfId="55" applyFont="1" applyAlignment="1">
      <alignment horizontal="center" vertical="center"/>
      <protection/>
    </xf>
    <xf numFmtId="0" fontId="26" fillId="0" borderId="0" xfId="0" applyFont="1" applyAlignment="1">
      <alignment/>
    </xf>
    <xf numFmtId="172" fontId="5" fillId="0" borderId="10" xfId="55" applyNumberFormat="1" applyBorder="1" applyAlignment="1">
      <alignment horizontal="center" vertical="center"/>
      <protection/>
    </xf>
    <xf numFmtId="172" fontId="5" fillId="26" borderId="10" xfId="55" applyNumberFormat="1" applyFill="1" applyBorder="1" applyAlignment="1">
      <alignment horizontal="center" vertical="center"/>
      <protection/>
    </xf>
    <xf numFmtId="0" fontId="5" fillId="0" borderId="0" xfId="55" applyFont="1">
      <alignment/>
      <protection/>
    </xf>
    <xf numFmtId="0" fontId="5" fillId="0" borderId="0" xfId="55" applyFont="1" applyAlignment="1">
      <alignment horizontal="center" vertical="center"/>
      <protection/>
    </xf>
    <xf numFmtId="0" fontId="52" fillId="0" borderId="0" xfId="0" applyFont="1" applyAlignment="1">
      <alignment/>
    </xf>
    <xf numFmtId="9" fontId="21" fillId="24" borderId="10" xfId="55" applyNumberFormat="1" applyFont="1" applyFill="1" applyBorder="1" applyAlignment="1">
      <alignment horizontal="center" vertical="center" wrapText="1"/>
      <protection/>
    </xf>
    <xf numFmtId="0" fontId="35" fillId="0" borderId="10" xfId="55" applyFont="1" applyBorder="1" applyAlignment="1">
      <alignment horizontal="center" vertical="center"/>
      <protection/>
    </xf>
    <xf numFmtId="0" fontId="35" fillId="25" borderId="10" xfId="55" applyFont="1" applyFill="1" applyBorder="1" applyAlignment="1">
      <alignment horizontal="center" vertical="center"/>
      <protection/>
    </xf>
    <xf numFmtId="0" fontId="36" fillId="24" borderId="10" xfId="55" applyFont="1" applyFill="1" applyBorder="1" applyAlignment="1">
      <alignment horizontal="center" vertical="center" wrapText="1"/>
      <protection/>
    </xf>
    <xf numFmtId="0" fontId="35" fillId="24" borderId="10" xfId="55" applyFont="1" applyFill="1" applyBorder="1" applyAlignment="1">
      <alignment horizontal="center" vertical="center" wrapText="1"/>
      <protection/>
    </xf>
    <xf numFmtId="9" fontId="37" fillId="24" borderId="10" xfId="55" applyNumberFormat="1" applyFont="1" applyFill="1" applyBorder="1" applyAlignment="1">
      <alignment horizontal="center" vertical="center" wrapText="1"/>
      <protection/>
    </xf>
    <xf numFmtId="9" fontId="37" fillId="25" borderId="10" xfId="55" applyNumberFormat="1" applyFont="1" applyFill="1" applyBorder="1" applyAlignment="1">
      <alignment horizontal="center" vertical="center" wrapText="1"/>
      <protection/>
    </xf>
    <xf numFmtId="0" fontId="38" fillId="0" borderId="10" xfId="55" applyFont="1" applyBorder="1" applyAlignment="1">
      <alignment horizontal="center" vertical="center" wrapText="1"/>
      <protection/>
    </xf>
    <xf numFmtId="9" fontId="39" fillId="0" borderId="10" xfId="55" applyNumberFormat="1" applyFont="1" applyBorder="1" applyAlignment="1">
      <alignment horizontal="center" vertical="center" wrapText="1"/>
      <protection/>
    </xf>
    <xf numFmtId="9" fontId="35" fillId="0" borderId="10" xfId="55" applyNumberFormat="1" applyFont="1" applyBorder="1" applyAlignment="1">
      <alignment horizontal="center" vertical="center"/>
      <protection/>
    </xf>
    <xf numFmtId="9" fontId="35" fillId="24" borderId="10" xfId="55" applyNumberFormat="1" applyFont="1" applyFill="1" applyBorder="1" applyAlignment="1">
      <alignment horizontal="center" vertical="center" wrapText="1"/>
      <protection/>
    </xf>
    <xf numFmtId="9" fontId="35" fillId="25" borderId="10" xfId="55" applyNumberFormat="1" applyFont="1" applyFill="1" applyBorder="1" applyAlignment="1">
      <alignment horizontal="center" vertical="center" wrapText="1"/>
      <protection/>
    </xf>
    <xf numFmtId="0" fontId="35" fillId="0" borderId="10" xfId="55" applyFont="1" applyBorder="1" applyAlignment="1">
      <alignment horizontal="center" vertical="center"/>
      <protection/>
    </xf>
    <xf numFmtId="9" fontId="35" fillId="25" borderId="10" xfId="55" applyNumberFormat="1" applyFont="1" applyFill="1" applyBorder="1" applyAlignment="1">
      <alignment horizontal="center" vertical="center"/>
      <protection/>
    </xf>
    <xf numFmtId="0" fontId="37" fillId="24" borderId="10" xfId="55" applyFont="1" applyFill="1" applyBorder="1" applyAlignment="1">
      <alignment horizontal="center" vertical="center" wrapText="1"/>
      <protection/>
    </xf>
    <xf numFmtId="0" fontId="53" fillId="24" borderId="10" xfId="55" applyFont="1" applyFill="1" applyBorder="1" applyAlignment="1">
      <alignment horizontal="center" vertical="center" wrapText="1"/>
      <protection/>
    </xf>
    <xf numFmtId="0" fontId="54" fillId="24" borderId="10" xfId="55" applyFont="1" applyFill="1" applyBorder="1" applyAlignment="1">
      <alignment horizontal="center" vertical="center" wrapText="1"/>
      <protection/>
    </xf>
    <xf numFmtId="0" fontId="53" fillId="0" borderId="10" xfId="55" applyFont="1" applyBorder="1" applyAlignment="1">
      <alignment horizontal="center" vertical="center" textRotation="90"/>
      <protection/>
    </xf>
    <xf numFmtId="0" fontId="53" fillId="25" borderId="10" xfId="55" applyFont="1" applyFill="1" applyBorder="1" applyAlignment="1">
      <alignment horizontal="center" vertical="center" textRotation="90"/>
      <protection/>
    </xf>
    <xf numFmtId="0" fontId="35" fillId="0" borderId="10" xfId="55" applyFont="1" applyBorder="1" applyAlignment="1">
      <alignment horizontal="center" vertical="center" textRotation="90"/>
      <protection/>
    </xf>
    <xf numFmtId="0" fontId="35" fillId="25" borderId="10" xfId="55" applyFont="1" applyFill="1" applyBorder="1" applyAlignment="1">
      <alignment horizontal="center" vertical="center" textRotation="90"/>
      <protection/>
    </xf>
    <xf numFmtId="0" fontId="55" fillId="24" borderId="10" xfId="55" applyFont="1" applyFill="1" applyBorder="1" applyAlignment="1">
      <alignment horizontal="center" vertical="center" wrapText="1"/>
      <protection/>
    </xf>
    <xf numFmtId="0" fontId="56" fillId="24" borderId="10" xfId="55" applyFont="1" applyFill="1" applyBorder="1" applyAlignment="1">
      <alignment horizontal="center" vertical="center" wrapText="1"/>
      <protection/>
    </xf>
    <xf numFmtId="0" fontId="55" fillId="0" borderId="10" xfId="55" applyFont="1" applyBorder="1" applyAlignment="1">
      <alignment horizontal="center" vertical="center"/>
      <protection/>
    </xf>
    <xf numFmtId="0" fontId="55" fillId="0" borderId="10" xfId="55" applyFont="1" applyBorder="1" applyAlignment="1">
      <alignment horizontal="center" vertical="center" textRotation="90"/>
      <protection/>
    </xf>
    <xf numFmtId="0" fontId="55" fillId="25" borderId="10" xfId="55" applyFont="1" applyFill="1" applyBorder="1" applyAlignment="1">
      <alignment horizontal="center" vertical="center"/>
      <protection/>
    </xf>
    <xf numFmtId="9" fontId="55" fillId="0" borderId="10" xfId="55" applyNumberFormat="1" applyFont="1" applyBorder="1" applyAlignment="1">
      <alignment horizontal="center" vertical="center"/>
      <protection/>
    </xf>
    <xf numFmtId="10" fontId="55" fillId="0" borderId="10" xfId="55" applyNumberFormat="1" applyFont="1" applyBorder="1" applyAlignment="1">
      <alignment horizontal="center" vertical="center"/>
      <protection/>
    </xf>
    <xf numFmtId="10" fontId="55" fillId="25" borderId="10" xfId="55" applyNumberFormat="1" applyFont="1" applyFill="1" applyBorder="1" applyAlignment="1">
      <alignment horizontal="center" vertical="center"/>
      <protection/>
    </xf>
    <xf numFmtId="0" fontId="55" fillId="0" borderId="10" xfId="55" applyFont="1" applyBorder="1" applyAlignment="1">
      <alignment horizontal="center" vertical="center" wrapText="1"/>
      <protection/>
    </xf>
    <xf numFmtId="0" fontId="56" fillId="0" borderId="10" xfId="55" applyFont="1" applyBorder="1" applyAlignment="1">
      <alignment horizontal="center" vertical="center" wrapText="1"/>
      <protection/>
    </xf>
    <xf numFmtId="0" fontId="55" fillId="25" borderId="10" xfId="55" applyFont="1" applyFill="1" applyBorder="1" applyAlignment="1">
      <alignment horizontal="center" vertical="center" textRotation="90"/>
      <protection/>
    </xf>
    <xf numFmtId="9" fontId="55" fillId="25" borderId="10" xfId="55" applyNumberFormat="1" applyFont="1" applyFill="1" applyBorder="1" applyAlignment="1">
      <alignment horizontal="center" vertical="center"/>
      <protection/>
    </xf>
    <xf numFmtId="10" fontId="35" fillId="0" borderId="10" xfId="55" applyNumberFormat="1" applyFont="1" applyBorder="1" applyAlignment="1">
      <alignment horizontal="center" vertical="center"/>
      <protection/>
    </xf>
    <xf numFmtId="10" fontId="35" fillId="25" borderId="10" xfId="55" applyNumberFormat="1" applyFont="1" applyFill="1" applyBorder="1" applyAlignment="1">
      <alignment horizontal="center" vertical="center"/>
      <protection/>
    </xf>
    <xf numFmtId="0" fontId="42" fillId="24" borderId="10" xfId="55" applyFont="1" applyFill="1" applyBorder="1" applyAlignment="1">
      <alignment horizontal="center" vertical="center" wrapText="1"/>
      <protection/>
    </xf>
    <xf numFmtId="0" fontId="42" fillId="25" borderId="10" xfId="55" applyFont="1" applyFill="1" applyBorder="1" applyAlignment="1">
      <alignment horizontal="center" vertical="center" wrapText="1"/>
      <protection/>
    </xf>
    <xf numFmtId="0" fontId="35" fillId="25" borderId="10" xfId="55" applyFont="1" applyFill="1" applyBorder="1" applyAlignment="1">
      <alignment horizontal="center" vertical="center" wrapText="1"/>
      <protection/>
    </xf>
    <xf numFmtId="9" fontId="35" fillId="24" borderId="10" xfId="55" applyNumberFormat="1" applyFont="1" applyFill="1" applyBorder="1" applyAlignment="1">
      <alignment horizontal="center" vertical="center" wrapText="1"/>
      <protection/>
    </xf>
    <xf numFmtId="9" fontId="35" fillId="25" borderId="10" xfId="55" applyNumberFormat="1" applyFont="1" applyFill="1" applyBorder="1" applyAlignment="1">
      <alignment horizontal="center" vertical="center" wrapText="1"/>
      <protection/>
    </xf>
    <xf numFmtId="0" fontId="38" fillId="0" borderId="0" xfId="0" applyFont="1" applyAlignment="1">
      <alignment horizontal="center" vertical="center"/>
    </xf>
    <xf numFmtId="0" fontId="38" fillId="25" borderId="0" xfId="0" applyFont="1" applyFill="1" applyAlignment="1">
      <alignment horizontal="center" vertical="center"/>
    </xf>
    <xf numFmtId="172" fontId="5" fillId="25" borderId="10" xfId="55" applyNumberFormat="1" applyFill="1" applyBorder="1" applyAlignment="1">
      <alignment horizontal="center" vertical="center"/>
      <protection/>
    </xf>
    <xf numFmtId="0" fontId="0" fillId="26" borderId="10" xfId="55" applyFont="1" applyFill="1" applyBorder="1" applyAlignment="1">
      <alignment horizontal="left" vertical="center" wrapText="1"/>
      <protection/>
    </xf>
    <xf numFmtId="0" fontId="1" fillId="26" borderId="10" xfId="55" applyFont="1" applyFill="1" applyBorder="1" applyAlignment="1">
      <alignment horizontal="center" vertical="center"/>
      <protection/>
    </xf>
    <xf numFmtId="0" fontId="17" fillId="0" borderId="10" xfId="55" applyFont="1" applyFill="1" applyBorder="1" applyAlignment="1">
      <alignment horizontal="center" vertical="center" wrapText="1"/>
      <protection/>
    </xf>
    <xf numFmtId="0" fontId="0" fillId="0" borderId="10" xfId="55" applyFont="1" applyFill="1" applyBorder="1" applyAlignment="1">
      <alignment horizontal="left" vertical="center" wrapText="1"/>
      <protection/>
    </xf>
    <xf numFmtId="9" fontId="21" fillId="0" borderId="10" xfId="55" applyNumberFormat="1" applyFont="1" applyFill="1" applyBorder="1" applyAlignment="1">
      <alignment horizontal="center" vertical="center" wrapText="1"/>
      <protection/>
    </xf>
    <xf numFmtId="10" fontId="5" fillId="0" borderId="10" xfId="55" applyNumberFormat="1" applyFill="1" applyBorder="1" applyAlignment="1">
      <alignment horizontal="center" vertical="center"/>
      <protection/>
    </xf>
    <xf numFmtId="0" fontId="21" fillId="0" borderId="10" xfId="55" applyFont="1" applyFill="1" applyBorder="1" applyAlignment="1">
      <alignment horizontal="center" vertical="center" wrapText="1"/>
      <protection/>
    </xf>
    <xf numFmtId="172" fontId="5" fillId="0" borderId="10" xfId="55" applyNumberFormat="1" applyFill="1" applyBorder="1" applyAlignment="1">
      <alignment horizontal="center" vertical="center"/>
      <protection/>
    </xf>
    <xf numFmtId="9" fontId="0" fillId="0" borderId="0" xfId="0" applyNumberFormat="1" applyFill="1" applyAlignment="1">
      <alignment/>
    </xf>
    <xf numFmtId="9" fontId="0" fillId="0" borderId="0" xfId="0" applyNumberFormat="1" applyFont="1" applyFill="1" applyAlignment="1">
      <alignment/>
    </xf>
    <xf numFmtId="0" fontId="17" fillId="0" borderId="10" xfId="55" applyFont="1" applyFill="1" applyBorder="1" applyAlignment="1">
      <alignment vertical="center" wrapText="1"/>
      <protection/>
    </xf>
    <xf numFmtId="0" fontId="19" fillId="0" borderId="0" xfId="55" applyFont="1" applyFill="1" applyAlignment="1">
      <alignment horizontal="center" vertical="center"/>
      <protection/>
    </xf>
    <xf numFmtId="0" fontId="23" fillId="0" borderId="0" xfId="55" applyFont="1" applyFill="1" applyAlignment="1">
      <alignment horizontal="center" vertical="center"/>
      <protection/>
    </xf>
    <xf numFmtId="0" fontId="5" fillId="0" borderId="10" xfId="55" applyBorder="1" applyAlignment="1">
      <alignment horizontal="center" vertical="center" textRotation="45"/>
      <protection/>
    </xf>
    <xf numFmtId="0" fontId="5" fillId="0" borderId="0" xfId="55" applyAlignment="1">
      <alignment horizontal="center" vertical="center"/>
      <protection/>
    </xf>
    <xf numFmtId="0" fontId="1" fillId="0" borderId="11" xfId="55" applyFont="1" applyBorder="1" applyAlignment="1">
      <alignment horizontal="center" vertical="center" wrapText="1"/>
      <protection/>
    </xf>
    <xf numFmtId="0" fontId="1" fillId="0" borderId="12" xfId="55" applyFont="1" applyBorder="1" applyAlignment="1">
      <alignment horizontal="center" vertical="center" wrapText="1"/>
      <protection/>
    </xf>
    <xf numFmtId="0" fontId="17" fillId="24" borderId="11" xfId="55" applyFont="1" applyFill="1" applyBorder="1" applyAlignment="1">
      <alignment horizontal="center" vertical="center" wrapText="1"/>
      <protection/>
    </xf>
    <xf numFmtId="0" fontId="17" fillId="24" borderId="12" xfId="55" applyFont="1" applyFill="1" applyBorder="1" applyAlignment="1">
      <alignment horizontal="center" vertical="center" wrapText="1"/>
      <protection/>
    </xf>
    <xf numFmtId="0" fontId="17" fillId="24" borderId="13" xfId="55" applyFont="1" applyFill="1" applyBorder="1" applyAlignment="1">
      <alignment horizontal="center" vertical="center" wrapText="1"/>
      <protection/>
    </xf>
    <xf numFmtId="0" fontId="19" fillId="0" borderId="10" xfId="55" applyFont="1" applyBorder="1" applyAlignment="1">
      <alignment horizontal="center" vertical="center" textRotation="90" wrapText="1"/>
      <protection/>
    </xf>
    <xf numFmtId="0" fontId="17" fillId="24" borderId="11" xfId="55" applyFont="1" applyFill="1" applyBorder="1" applyAlignment="1">
      <alignment horizontal="center" vertical="center" textRotation="86" wrapText="1"/>
      <protection/>
    </xf>
    <xf numFmtId="0" fontId="17" fillId="24" borderId="12" xfId="55" applyFont="1" applyFill="1" applyBorder="1" applyAlignment="1">
      <alignment horizontal="center" vertical="center" textRotation="86" wrapText="1"/>
      <protection/>
    </xf>
    <xf numFmtId="0" fontId="19" fillId="0" borderId="11" xfId="55" applyFont="1" applyBorder="1" applyAlignment="1">
      <alignment horizontal="center" vertical="center" textRotation="90" wrapText="1"/>
      <protection/>
    </xf>
    <xf numFmtId="0" fontId="19" fillId="0" borderId="12" xfId="55" applyFont="1" applyBorder="1" applyAlignment="1">
      <alignment horizontal="center" vertical="center" textRotation="90" wrapText="1"/>
      <protection/>
    </xf>
    <xf numFmtId="0" fontId="19" fillId="0" borderId="0" xfId="55" applyFont="1" applyAlignment="1">
      <alignment horizontal="center" vertical="center"/>
      <protection/>
    </xf>
    <xf numFmtId="0" fontId="19" fillId="0" borderId="11" xfId="55" applyFont="1" applyBorder="1" applyAlignment="1">
      <alignment horizontal="center" vertical="center" wrapText="1"/>
      <protection/>
    </xf>
    <xf numFmtId="0" fontId="19" fillId="0" borderId="12" xfId="55" applyFont="1" applyBorder="1" applyAlignment="1">
      <alignment horizontal="center" vertical="center" wrapText="1"/>
      <protection/>
    </xf>
    <xf numFmtId="0" fontId="19" fillId="0" borderId="10" xfId="55" applyFont="1" applyBorder="1" applyAlignment="1">
      <alignment horizontal="center" vertical="center" wrapText="1"/>
      <protection/>
    </xf>
    <xf numFmtId="0" fontId="27" fillId="24" borderId="11" xfId="55" applyFont="1" applyFill="1" applyBorder="1" applyAlignment="1">
      <alignment horizontal="center" vertical="center" wrapText="1"/>
      <protection/>
    </xf>
    <xf numFmtId="0" fontId="27" fillId="24" borderId="13" xfId="55" applyFont="1" applyFill="1" applyBorder="1" applyAlignment="1">
      <alignment horizontal="center" vertical="center" wrapText="1"/>
      <protection/>
    </xf>
    <xf numFmtId="0" fontId="27" fillId="24" borderId="12" xfId="55" applyFont="1" applyFill="1" applyBorder="1" applyAlignment="1">
      <alignment horizontal="center" vertical="center" wrapText="1"/>
      <protection/>
    </xf>
    <xf numFmtId="0" fontId="26" fillId="0" borderId="0" xfId="55" applyFont="1" applyAlignment="1">
      <alignment horizontal="center" vertical="center"/>
      <protection/>
    </xf>
    <xf numFmtId="0" fontId="29" fillId="0" borderId="0" xfId="55" applyFont="1" applyAlignment="1">
      <alignment horizontal="center" vertical="center"/>
      <protection/>
    </xf>
    <xf numFmtId="0" fontId="27" fillId="24" borderId="11" xfId="55" applyFont="1" applyFill="1" applyBorder="1" applyAlignment="1">
      <alignment horizontal="center" vertical="center" wrapText="1"/>
      <protection/>
    </xf>
    <xf numFmtId="0" fontId="27" fillId="24" borderId="12" xfId="55" applyFont="1" applyFill="1" applyBorder="1" applyAlignment="1">
      <alignment horizontal="center" vertical="center" wrapText="1"/>
      <protection/>
    </xf>
    <xf numFmtId="0" fontId="27" fillId="24" borderId="11" xfId="55" applyFont="1" applyFill="1" applyBorder="1" applyAlignment="1">
      <alignment horizontal="center" vertical="center" textRotation="86" wrapText="1"/>
      <protection/>
    </xf>
    <xf numFmtId="0" fontId="27" fillId="24" borderId="12" xfId="55" applyFont="1" applyFill="1" applyBorder="1" applyAlignment="1">
      <alignment horizontal="center" vertical="center" textRotation="86" wrapText="1"/>
      <protection/>
    </xf>
    <xf numFmtId="0" fontId="27" fillId="0" borderId="11" xfId="55" applyFont="1" applyBorder="1" applyAlignment="1">
      <alignment horizontal="center" vertical="center" textRotation="90" wrapText="1"/>
      <protection/>
    </xf>
    <xf numFmtId="0" fontId="27" fillId="0" borderId="12" xfId="55" applyFont="1" applyBorder="1" applyAlignment="1">
      <alignment horizontal="center" vertical="center" textRotation="90" wrapText="1"/>
      <protection/>
    </xf>
    <xf numFmtId="0" fontId="27" fillId="0" borderId="10" xfId="55" applyFont="1" applyBorder="1" applyAlignment="1">
      <alignment horizontal="center" vertical="center" textRotation="90" wrapText="1"/>
      <protection/>
    </xf>
    <xf numFmtId="0" fontId="27" fillId="24" borderId="13" xfId="55" applyFont="1" applyFill="1" applyBorder="1" applyAlignment="1">
      <alignment horizontal="center" vertical="center" wrapText="1"/>
      <protection/>
    </xf>
    <xf numFmtId="0" fontId="0" fillId="0" borderId="11" xfId="55" applyFont="1" applyBorder="1" applyAlignment="1">
      <alignment horizontal="center" vertical="center" wrapText="1"/>
      <protection/>
    </xf>
    <xf numFmtId="0" fontId="0" fillId="0" borderId="12" xfId="55" applyFont="1" applyBorder="1" applyAlignment="1">
      <alignment horizontal="center" vertical="center" wrapText="1"/>
      <protection/>
    </xf>
    <xf numFmtId="0" fontId="19" fillId="0" borderId="10" xfId="55" applyFont="1" applyFill="1" applyBorder="1" applyAlignment="1">
      <alignment horizontal="center" vertical="center" textRotation="90" wrapText="1"/>
      <protection/>
    </xf>
    <xf numFmtId="0" fontId="17" fillId="0" borderId="11" xfId="55" applyFont="1" applyFill="1" applyBorder="1" applyAlignment="1">
      <alignment horizontal="center" vertical="center" wrapText="1"/>
      <protection/>
    </xf>
    <xf numFmtId="0" fontId="17" fillId="0" borderId="12" xfId="55" applyFont="1" applyFill="1" applyBorder="1" applyAlignment="1">
      <alignment horizontal="center" vertical="center" wrapText="1"/>
      <protection/>
    </xf>
    <xf numFmtId="9" fontId="19" fillId="0" borderId="11" xfId="55" applyNumberFormat="1" applyFont="1" applyBorder="1" applyAlignment="1">
      <alignment horizontal="center" vertical="center" textRotation="90" wrapText="1"/>
      <protection/>
    </xf>
    <xf numFmtId="9" fontId="19" fillId="0" borderId="12" xfId="55" applyNumberFormat="1" applyFont="1" applyBorder="1" applyAlignment="1">
      <alignment horizontal="center" vertical="center" textRotation="90" wrapText="1"/>
      <protection/>
    </xf>
    <xf numFmtId="9" fontId="19" fillId="0" borderId="10" xfId="55" applyNumberFormat="1" applyFont="1" applyBorder="1" applyAlignment="1">
      <alignment horizontal="center" vertical="center" textRotation="90" wrapText="1"/>
      <protection/>
    </xf>
    <xf numFmtId="0" fontId="19" fillId="24" borderId="11" xfId="55" applyFont="1" applyFill="1" applyBorder="1" applyAlignment="1">
      <alignment horizontal="center" vertical="center" wrapText="1"/>
      <protection/>
    </xf>
    <xf numFmtId="0" fontId="19" fillId="24" borderId="12" xfId="55" applyFont="1" applyFill="1" applyBorder="1" applyAlignment="1">
      <alignment horizontal="center" vertical="center" wrapText="1"/>
      <protection/>
    </xf>
    <xf numFmtId="0" fontId="5" fillId="0" borderId="0" xfId="55" applyFont="1" applyAlignment="1">
      <alignment horizontal="center" vertical="center"/>
      <protection/>
    </xf>
    <xf numFmtId="0" fontId="19" fillId="24" borderId="13" xfId="55" applyFont="1" applyFill="1" applyBorder="1" applyAlignment="1">
      <alignment horizontal="center" vertical="center" wrapText="1"/>
      <protection/>
    </xf>
    <xf numFmtId="0" fontId="5" fillId="0" borderId="11" xfId="55" applyFont="1" applyBorder="1" applyAlignment="1">
      <alignment horizontal="center" vertical="center" wrapText="1"/>
      <protection/>
    </xf>
    <xf numFmtId="0" fontId="5" fillId="0" borderId="12" xfId="55" applyFont="1" applyBorder="1" applyAlignment="1">
      <alignment horizontal="center" vertical="center" wrapText="1"/>
      <protection/>
    </xf>
    <xf numFmtId="0" fontId="19" fillId="0" borderId="10" xfId="55" applyFont="1" applyBorder="1" applyAlignment="1">
      <alignment horizontal="center" vertical="center" textRotation="90" wrapText="1"/>
      <protection/>
    </xf>
    <xf numFmtId="0" fontId="19" fillId="24" borderId="11" xfId="55" applyFont="1" applyFill="1" applyBorder="1" applyAlignment="1">
      <alignment horizontal="center" vertical="center" textRotation="86" wrapText="1"/>
      <protection/>
    </xf>
    <xf numFmtId="0" fontId="19" fillId="24" borderId="12" xfId="55" applyFont="1" applyFill="1" applyBorder="1" applyAlignment="1">
      <alignment horizontal="center" vertical="center" textRotation="86" wrapText="1"/>
      <protection/>
    </xf>
    <xf numFmtId="0" fontId="19" fillId="0" borderId="11" xfId="55" applyFont="1" applyBorder="1" applyAlignment="1">
      <alignment horizontal="center" vertical="center" textRotation="90" wrapText="1"/>
      <protection/>
    </xf>
    <xf numFmtId="0" fontId="19" fillId="0" borderId="12" xfId="55" applyFont="1" applyBorder="1" applyAlignment="1">
      <alignment horizontal="center" vertical="center" textRotation="90" wrapText="1"/>
      <protection/>
    </xf>
    <xf numFmtId="0" fontId="1" fillId="24" borderId="11" xfId="55" applyFont="1" applyFill="1" applyBorder="1" applyAlignment="1">
      <alignment horizontal="center" vertical="center" wrapText="1"/>
      <protection/>
    </xf>
    <xf numFmtId="0" fontId="1" fillId="24" borderId="12" xfId="55" applyFont="1" applyFill="1" applyBorder="1" applyAlignment="1">
      <alignment horizontal="center" vertical="center" wrapText="1"/>
      <protection/>
    </xf>
    <xf numFmtId="0" fontId="33" fillId="0" borderId="0" xfId="55" applyFont="1" applyAlignment="1">
      <alignment horizontal="center"/>
      <protection/>
    </xf>
    <xf numFmtId="0" fontId="19" fillId="0" borderId="0" xfId="55" applyFont="1" applyAlignment="1">
      <alignment horizontal="center" vertical="center" wrapText="1"/>
      <protection/>
    </xf>
    <xf numFmtId="0" fontId="57" fillId="0" borderId="0" xfId="0" applyFont="1" applyAlignment="1">
      <alignment horizontal="center" vertical="center"/>
    </xf>
    <xf numFmtId="0" fontId="1" fillId="24" borderId="13" xfId="55" applyFont="1" applyFill="1" applyBorder="1" applyAlignment="1">
      <alignment horizontal="center" vertical="center" wrapText="1"/>
      <protection/>
    </xf>
    <xf numFmtId="0" fontId="58" fillId="0" borderId="0" xfId="0" applyFont="1" applyAlignment="1">
      <alignment horizontal="center" vertical="center" wrapText="1"/>
    </xf>
    <xf numFmtId="0" fontId="58" fillId="0" borderId="0" xfId="0" applyFont="1" applyAlignment="1">
      <alignment horizontal="center" vertical="center"/>
    </xf>
    <xf numFmtId="0" fontId="36" fillId="24" borderId="10" xfId="55" applyFont="1" applyFill="1" applyBorder="1" applyAlignment="1">
      <alignment horizontal="center" vertical="center" wrapText="1"/>
      <protection/>
    </xf>
    <xf numFmtId="0" fontId="35" fillId="0" borderId="10" xfId="55" applyFont="1" applyBorder="1" applyAlignment="1">
      <alignment horizontal="center" vertical="center" wrapText="1"/>
      <protection/>
    </xf>
    <xf numFmtId="0" fontId="36" fillId="0" borderId="10" xfId="55" applyFont="1" applyBorder="1" applyAlignment="1">
      <alignment horizontal="center" vertical="center" wrapText="1"/>
      <protection/>
    </xf>
    <xf numFmtId="0" fontId="36" fillId="0" borderId="10" xfId="55" applyFont="1" applyBorder="1" applyAlignment="1">
      <alignment horizontal="center" vertical="center" textRotation="90" wrapText="1"/>
      <protection/>
    </xf>
    <xf numFmtId="0" fontId="36" fillId="25" borderId="10" xfId="55" applyFont="1" applyFill="1" applyBorder="1" applyAlignment="1">
      <alignment horizontal="center" vertical="center" textRotation="90" wrapText="1"/>
      <protection/>
    </xf>
    <xf numFmtId="0" fontId="35" fillId="0" borderId="0" xfId="55" applyFont="1" applyAlignment="1">
      <alignment horizontal="center" vertical="center"/>
      <protection/>
    </xf>
    <xf numFmtId="0" fontId="36" fillId="0" borderId="0" xfId="55" applyFont="1" applyAlignment="1">
      <alignment horizontal="center" vertical="center"/>
      <protection/>
    </xf>
    <xf numFmtId="0" fontId="36" fillId="24" borderId="10" xfId="55" applyFont="1" applyFill="1" applyBorder="1" applyAlignment="1">
      <alignment horizontal="center" vertical="center" textRotation="86" wrapText="1"/>
      <protection/>
    </xf>
    <xf numFmtId="0" fontId="17" fillId="0" borderId="10" xfId="55" applyFont="1" applyFill="1" applyBorder="1" applyAlignment="1">
      <alignment horizontal="center" vertical="center" wrapText="1"/>
      <protection/>
    </xf>
    <xf numFmtId="0" fontId="5" fillId="0" borderId="0" xfId="55" applyFill="1" applyAlignment="1">
      <alignment horizontal="center" vertical="center"/>
      <protection/>
    </xf>
    <xf numFmtId="0" fontId="1" fillId="0" borderId="10" xfId="55" applyFont="1" applyFill="1" applyBorder="1" applyAlignment="1">
      <alignment horizontal="center" vertical="center" wrapText="1"/>
      <protection/>
    </xf>
    <xf numFmtId="0" fontId="19" fillId="25" borderId="10" xfId="55" applyFont="1" applyFill="1" applyBorder="1" applyAlignment="1">
      <alignment horizontal="center" vertical="center" textRotation="90" wrapText="1"/>
      <protection/>
    </xf>
    <xf numFmtId="0" fontId="19" fillId="0" borderId="14" xfId="55" applyFont="1" applyFill="1" applyBorder="1" applyAlignment="1">
      <alignment horizontal="center" vertical="center"/>
      <protection/>
    </xf>
    <xf numFmtId="0" fontId="19" fillId="0" borderId="15" xfId="55" applyFont="1" applyFill="1" applyBorder="1" applyAlignment="1">
      <alignment horizontal="center" vertical="center"/>
      <protection/>
    </xf>
    <xf numFmtId="0" fontId="19" fillId="0" borderId="16" xfId="55" applyFont="1" applyFill="1" applyBorder="1" applyAlignment="1">
      <alignment horizontal="center" vertical="center"/>
      <protection/>
    </xf>
    <xf numFmtId="0" fontId="19" fillId="0" borderId="17" xfId="55" applyFont="1" applyFill="1" applyBorder="1" applyAlignment="1">
      <alignment horizontal="center" vertical="center"/>
      <protection/>
    </xf>
    <xf numFmtId="0" fontId="19" fillId="0" borderId="18" xfId="55" applyFont="1" applyFill="1" applyBorder="1" applyAlignment="1">
      <alignment horizontal="center" vertical="center"/>
      <protection/>
    </xf>
    <xf numFmtId="0" fontId="19" fillId="0" borderId="19" xfId="55" applyFont="1" applyFill="1" applyBorder="1" applyAlignment="1">
      <alignment horizontal="center" vertical="center"/>
      <protection/>
    </xf>
    <xf numFmtId="0" fontId="17" fillId="0" borderId="10" xfId="55" applyFont="1" applyFill="1" applyBorder="1" applyAlignment="1">
      <alignment horizontal="center" vertical="center" textRotation="86" wrapText="1"/>
      <protection/>
    </xf>
    <xf numFmtId="0" fontId="19" fillId="25" borderId="10" xfId="55" applyFont="1" applyFill="1" applyBorder="1" applyAlignment="1">
      <alignment horizontal="center" vertical="center" wrapText="1"/>
      <protection/>
    </xf>
    <xf numFmtId="0" fontId="0" fillId="0" borderId="12" xfId="0" applyBorder="1" applyAlignment="1">
      <alignment/>
    </xf>
    <xf numFmtId="0" fontId="19" fillId="0" borderId="0" xfId="55" applyFont="1" applyBorder="1" applyAlignment="1">
      <alignment horizontal="center" vertical="center"/>
      <protection/>
    </xf>
    <xf numFmtId="0" fontId="17" fillId="24" borderId="10" xfId="55" applyFont="1" applyFill="1" applyBorder="1" applyAlignment="1">
      <alignment horizontal="center" vertical="center" wrapText="1"/>
      <protection/>
    </xf>
    <xf numFmtId="0" fontId="17" fillId="24" borderId="10" xfId="55" applyFont="1" applyFill="1" applyBorder="1" applyAlignment="1">
      <alignment horizontal="center" vertical="center" textRotation="86"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54"/>
  <sheetViews>
    <sheetView view="pageLayout" zoomScale="71" zoomScaleNormal="70" zoomScalePageLayoutView="71" workbookViewId="0" topLeftCell="A1">
      <selection activeCell="S6" sqref="S6"/>
    </sheetView>
  </sheetViews>
  <sheetFormatPr defaultColWidth="9.00390625" defaultRowHeight="15.75"/>
  <cols>
    <col min="1" max="1" width="7.375" style="0" customWidth="1"/>
    <col min="2" max="2" width="9.00390625" style="0" customWidth="1"/>
    <col min="3" max="3" width="31.875" style="0" customWidth="1"/>
    <col min="4" max="4" width="10.875" style="0" customWidth="1"/>
    <col min="5" max="5" width="8.75390625" style="0" customWidth="1"/>
    <col min="6" max="6" width="7.75390625" style="0" customWidth="1"/>
    <col min="7" max="7" width="7.50390625" style="0" customWidth="1"/>
    <col min="8" max="8" width="7.625" style="0" customWidth="1"/>
    <col min="9" max="9" width="7.75390625" style="0" customWidth="1"/>
    <col min="10" max="10" width="8.75390625" style="0" customWidth="1"/>
    <col min="11" max="11" width="8.50390625" style="0" customWidth="1"/>
    <col min="12" max="12" width="7.75390625" style="0" customWidth="1"/>
    <col min="13" max="13" width="9.00390625" style="0" customWidth="1"/>
    <col min="14" max="14" width="8.50390625" style="0" customWidth="1"/>
    <col min="15" max="15" width="7.625" style="0" customWidth="1"/>
    <col min="16" max="18" width="9.875" style="0" customWidth="1"/>
  </cols>
  <sheetData>
    <row r="1" spans="1:17" ht="16.5">
      <c r="A1" s="220"/>
      <c r="B1" s="220"/>
      <c r="C1" s="220"/>
      <c r="D1" s="220"/>
      <c r="E1" s="220"/>
      <c r="F1" s="220"/>
      <c r="G1" s="220"/>
      <c r="H1" s="220"/>
      <c r="I1" s="220"/>
      <c r="J1" s="220"/>
      <c r="K1" s="220"/>
      <c r="L1" s="220"/>
      <c r="M1" s="220"/>
      <c r="N1" s="220"/>
      <c r="O1" s="220"/>
      <c r="P1" s="220"/>
      <c r="Q1" s="220"/>
    </row>
    <row r="2" spans="1:17" ht="16.5">
      <c r="A2" s="231" t="s">
        <v>113</v>
      </c>
      <c r="B2" s="231"/>
      <c r="C2" s="231"/>
      <c r="D2" s="231"/>
      <c r="E2" s="231"/>
      <c r="F2" s="231"/>
      <c r="G2" s="231"/>
      <c r="H2" s="231"/>
      <c r="I2" s="231"/>
      <c r="J2" s="231"/>
      <c r="K2" s="231"/>
      <c r="L2" s="231"/>
      <c r="M2" s="231"/>
      <c r="N2" s="231"/>
      <c r="O2" s="231"/>
      <c r="P2" s="231"/>
      <c r="Q2" s="231"/>
    </row>
    <row r="3" spans="1:17" ht="16.5">
      <c r="A3" s="1"/>
      <c r="B3" s="1"/>
      <c r="C3" s="1"/>
      <c r="D3" s="1"/>
      <c r="E3" s="1"/>
      <c r="F3" s="1"/>
      <c r="G3" s="1"/>
      <c r="H3" s="1"/>
      <c r="I3" s="1"/>
      <c r="J3" s="1"/>
      <c r="K3" s="1"/>
      <c r="L3" s="1"/>
      <c r="M3" s="1"/>
      <c r="N3" s="1"/>
      <c r="O3" s="1"/>
      <c r="P3" s="1"/>
      <c r="Q3" s="1"/>
    </row>
    <row r="4" spans="1:17" ht="16.5" customHeight="1">
      <c r="A4" s="223" t="s">
        <v>0</v>
      </c>
      <c r="B4" s="223" t="s">
        <v>1</v>
      </c>
      <c r="C4" s="223" t="s">
        <v>2</v>
      </c>
      <c r="D4" s="227" t="s">
        <v>89</v>
      </c>
      <c r="E4" s="229" t="s">
        <v>74</v>
      </c>
      <c r="F4" s="226" t="s">
        <v>75</v>
      </c>
      <c r="G4" s="226" t="s">
        <v>76</v>
      </c>
      <c r="H4" s="226" t="s">
        <v>88</v>
      </c>
      <c r="I4" s="226" t="s">
        <v>77</v>
      </c>
      <c r="J4" s="226" t="s">
        <v>78</v>
      </c>
      <c r="K4" s="226" t="s">
        <v>79</v>
      </c>
      <c r="L4" s="226" t="s">
        <v>80</v>
      </c>
      <c r="M4" s="226" t="s">
        <v>81</v>
      </c>
      <c r="N4" s="226" t="s">
        <v>82</v>
      </c>
      <c r="O4" s="226" t="s">
        <v>83</v>
      </c>
      <c r="P4" s="226" t="s">
        <v>84</v>
      </c>
      <c r="Q4" s="226" t="s">
        <v>85</v>
      </c>
    </row>
    <row r="5" spans="1:17" ht="98.25" customHeight="1">
      <c r="A5" s="224"/>
      <c r="B5" s="224"/>
      <c r="C5" s="224"/>
      <c r="D5" s="228"/>
      <c r="E5" s="230"/>
      <c r="F5" s="226"/>
      <c r="G5" s="226"/>
      <c r="H5" s="226"/>
      <c r="I5" s="226"/>
      <c r="J5" s="226"/>
      <c r="K5" s="226"/>
      <c r="L5" s="226"/>
      <c r="M5" s="226"/>
      <c r="N5" s="226"/>
      <c r="O5" s="226"/>
      <c r="P5" s="226"/>
      <c r="Q5" s="226"/>
    </row>
    <row r="6" spans="1:17" ht="42" customHeight="1">
      <c r="A6" s="28">
        <v>1</v>
      </c>
      <c r="B6" s="28">
        <v>2</v>
      </c>
      <c r="C6" s="28">
        <v>3</v>
      </c>
      <c r="D6" s="28">
        <v>4</v>
      </c>
      <c r="E6" s="28">
        <v>5</v>
      </c>
      <c r="F6" s="28">
        <v>6</v>
      </c>
      <c r="G6" s="28">
        <v>7</v>
      </c>
      <c r="H6" s="28">
        <v>8</v>
      </c>
      <c r="I6" s="28">
        <v>9</v>
      </c>
      <c r="J6" s="28">
        <v>10</v>
      </c>
      <c r="K6" s="28">
        <v>11</v>
      </c>
      <c r="L6" s="28">
        <v>12</v>
      </c>
      <c r="M6" s="28">
        <v>13</v>
      </c>
      <c r="N6" s="28">
        <v>14</v>
      </c>
      <c r="O6" s="28">
        <v>15</v>
      </c>
      <c r="P6" s="28">
        <v>16</v>
      </c>
      <c r="Q6" s="28">
        <v>17</v>
      </c>
    </row>
    <row r="7" spans="1:17" ht="63">
      <c r="A7" s="223">
        <v>1</v>
      </c>
      <c r="B7" s="223" t="s">
        <v>3</v>
      </c>
      <c r="C7" s="2" t="s">
        <v>4</v>
      </c>
      <c r="D7" s="3"/>
      <c r="E7" s="4"/>
      <c r="F7" s="4"/>
      <c r="G7" s="4"/>
      <c r="H7" s="4"/>
      <c r="I7" s="4"/>
      <c r="J7" s="4"/>
      <c r="K7" s="4"/>
      <c r="L7" s="4"/>
      <c r="M7" s="4"/>
      <c r="N7" s="4"/>
      <c r="O7" s="4"/>
      <c r="P7" s="4"/>
      <c r="Q7" s="4"/>
    </row>
    <row r="8" spans="1:17" ht="47.25">
      <c r="A8" s="225"/>
      <c r="B8" s="225"/>
      <c r="C8" s="5" t="s">
        <v>30</v>
      </c>
      <c r="D8" s="6">
        <v>0.8</v>
      </c>
      <c r="E8" s="7">
        <v>1</v>
      </c>
      <c r="F8" s="7">
        <v>1</v>
      </c>
      <c r="G8" s="7">
        <v>1</v>
      </c>
      <c r="H8" s="7">
        <v>1</v>
      </c>
      <c r="I8" s="7">
        <v>1</v>
      </c>
      <c r="J8" s="7">
        <v>1</v>
      </c>
      <c r="K8" s="7">
        <v>1</v>
      </c>
      <c r="L8" s="7">
        <v>1</v>
      </c>
      <c r="M8" s="7">
        <v>1</v>
      </c>
      <c r="N8" s="7">
        <v>1</v>
      </c>
      <c r="O8" s="7">
        <v>1</v>
      </c>
      <c r="P8" s="7">
        <v>1</v>
      </c>
      <c r="Q8" s="7">
        <v>1</v>
      </c>
    </row>
    <row r="9" spans="1:17" ht="31.5">
      <c r="A9" s="225"/>
      <c r="B9" s="225"/>
      <c r="C9" s="5" t="s">
        <v>31</v>
      </c>
      <c r="D9" s="6" t="s">
        <v>32</v>
      </c>
      <c r="E9" s="7">
        <v>1</v>
      </c>
      <c r="F9" s="7">
        <v>1</v>
      </c>
      <c r="G9" s="7">
        <v>1</v>
      </c>
      <c r="H9" s="7">
        <v>0.9</v>
      </c>
      <c r="I9" s="7">
        <v>1</v>
      </c>
      <c r="J9" s="7">
        <v>1</v>
      </c>
      <c r="K9" s="7">
        <v>1</v>
      </c>
      <c r="L9" s="7">
        <v>1</v>
      </c>
      <c r="M9" s="7">
        <v>1</v>
      </c>
      <c r="N9" s="7">
        <v>1</v>
      </c>
      <c r="O9" s="7">
        <v>1</v>
      </c>
      <c r="P9" s="7">
        <v>1</v>
      </c>
      <c r="Q9" s="7">
        <v>0.9</v>
      </c>
    </row>
    <row r="10" spans="1:17" ht="46.5" customHeight="1">
      <c r="A10" s="225"/>
      <c r="B10" s="225"/>
      <c r="C10" s="2" t="s">
        <v>29</v>
      </c>
      <c r="D10" s="3" t="s">
        <v>7</v>
      </c>
      <c r="E10" s="4" t="s">
        <v>7</v>
      </c>
      <c r="F10" s="4" t="s">
        <v>7</v>
      </c>
      <c r="G10" s="4" t="s">
        <v>7</v>
      </c>
      <c r="H10" s="4" t="s">
        <v>7</v>
      </c>
      <c r="I10" s="4" t="s">
        <v>7</v>
      </c>
      <c r="J10" s="4" t="s">
        <v>7</v>
      </c>
      <c r="K10" s="4" t="s">
        <v>7</v>
      </c>
      <c r="L10" s="4" t="s">
        <v>7</v>
      </c>
      <c r="M10" s="4" t="s">
        <v>7</v>
      </c>
      <c r="N10" s="4" t="s">
        <v>7</v>
      </c>
      <c r="O10" s="4" t="s">
        <v>7</v>
      </c>
      <c r="P10" s="4" t="s">
        <v>7</v>
      </c>
      <c r="Q10" s="4" t="s">
        <v>7</v>
      </c>
    </row>
    <row r="11" spans="1:17" ht="55.5" customHeight="1">
      <c r="A11" s="224"/>
      <c r="B11" s="224"/>
      <c r="C11" s="2" t="s">
        <v>71</v>
      </c>
      <c r="D11" s="3" t="s">
        <v>7</v>
      </c>
      <c r="E11" s="4" t="s">
        <v>7</v>
      </c>
      <c r="F11" s="4" t="s">
        <v>7</v>
      </c>
      <c r="G11" s="4" t="s">
        <v>7</v>
      </c>
      <c r="H11" s="4" t="s">
        <v>7</v>
      </c>
      <c r="I11" s="4" t="s">
        <v>7</v>
      </c>
      <c r="J11" s="4" t="s">
        <v>7</v>
      </c>
      <c r="K11" s="4" t="s">
        <v>7</v>
      </c>
      <c r="L11" s="4" t="s">
        <v>7</v>
      </c>
      <c r="M11" s="4" t="s">
        <v>7</v>
      </c>
      <c r="N11" s="4" t="s">
        <v>7</v>
      </c>
      <c r="O11" s="4" t="s">
        <v>7</v>
      </c>
      <c r="P11" s="4" t="s">
        <v>7</v>
      </c>
      <c r="Q11" s="4" t="s">
        <v>7</v>
      </c>
    </row>
    <row r="12" spans="1:17" ht="73.5" customHeight="1">
      <c r="A12" s="8">
        <v>2</v>
      </c>
      <c r="B12" s="8" t="s">
        <v>6</v>
      </c>
      <c r="C12" s="2" t="s">
        <v>33</v>
      </c>
      <c r="D12" s="3" t="s">
        <v>7</v>
      </c>
      <c r="E12" s="4" t="s">
        <v>7</v>
      </c>
      <c r="F12" s="4" t="s">
        <v>7</v>
      </c>
      <c r="G12" s="4" t="s">
        <v>7</v>
      </c>
      <c r="H12" s="4" t="s">
        <v>7</v>
      </c>
      <c r="I12" s="4" t="s">
        <v>7</v>
      </c>
      <c r="J12" s="4" t="s">
        <v>7</v>
      </c>
      <c r="K12" s="4" t="s">
        <v>7</v>
      </c>
      <c r="L12" s="4" t="s">
        <v>7</v>
      </c>
      <c r="M12" s="4" t="s">
        <v>7</v>
      </c>
      <c r="N12" s="4" t="s">
        <v>7</v>
      </c>
      <c r="O12" s="4" t="s">
        <v>7</v>
      </c>
      <c r="P12" s="4" t="s">
        <v>7</v>
      </c>
      <c r="Q12" s="4" t="s">
        <v>7</v>
      </c>
    </row>
    <row r="13" spans="1:17" ht="57.75" customHeight="1">
      <c r="A13" s="8">
        <v>3</v>
      </c>
      <c r="B13" s="8" t="s">
        <v>8</v>
      </c>
      <c r="C13" s="2" t="s">
        <v>67</v>
      </c>
      <c r="D13" s="3" t="s">
        <v>9</v>
      </c>
      <c r="E13" s="9">
        <v>0.9</v>
      </c>
      <c r="F13" s="9">
        <v>1</v>
      </c>
      <c r="G13" s="9">
        <v>0.89</v>
      </c>
      <c r="H13" s="9">
        <v>0.92</v>
      </c>
      <c r="I13" s="9">
        <v>1</v>
      </c>
      <c r="J13" s="9">
        <v>0.94</v>
      </c>
      <c r="K13" s="9">
        <v>1</v>
      </c>
      <c r="L13" s="9">
        <v>1</v>
      </c>
      <c r="M13" s="9">
        <v>1</v>
      </c>
      <c r="N13" s="9">
        <v>1</v>
      </c>
      <c r="O13" s="9">
        <v>1</v>
      </c>
      <c r="P13" s="9">
        <v>1</v>
      </c>
      <c r="Q13" s="9">
        <v>1</v>
      </c>
    </row>
    <row r="14" spans="1:17" ht="65.25" customHeight="1">
      <c r="A14" s="223">
        <v>4</v>
      </c>
      <c r="B14" s="223" t="s">
        <v>21</v>
      </c>
      <c r="C14" s="2" t="s">
        <v>34</v>
      </c>
      <c r="D14" s="3" t="s">
        <v>7</v>
      </c>
      <c r="E14" s="23" t="s">
        <v>7</v>
      </c>
      <c r="F14" s="23" t="s">
        <v>70</v>
      </c>
      <c r="G14" s="23" t="s">
        <v>70</v>
      </c>
      <c r="H14" s="23" t="s">
        <v>70</v>
      </c>
      <c r="I14" s="23" t="s">
        <v>70</v>
      </c>
      <c r="J14" s="23" t="s">
        <v>70</v>
      </c>
      <c r="K14" s="23" t="s">
        <v>70</v>
      </c>
      <c r="L14" s="23" t="s">
        <v>70</v>
      </c>
      <c r="M14" s="23" t="s">
        <v>70</v>
      </c>
      <c r="N14" s="23" t="s">
        <v>70</v>
      </c>
      <c r="O14" s="23" t="s">
        <v>70</v>
      </c>
      <c r="P14" s="23" t="s">
        <v>70</v>
      </c>
      <c r="Q14" s="23" t="s">
        <v>70</v>
      </c>
    </row>
    <row r="15" spans="1:17" ht="99.75" customHeight="1">
      <c r="A15" s="225"/>
      <c r="B15" s="225"/>
      <c r="C15" s="2" t="s">
        <v>35</v>
      </c>
      <c r="D15" s="3" t="s">
        <v>7</v>
      </c>
      <c r="E15" s="23" t="s">
        <v>70</v>
      </c>
      <c r="F15" s="23" t="s">
        <v>70</v>
      </c>
      <c r="G15" s="23" t="s">
        <v>70</v>
      </c>
      <c r="H15" s="23" t="s">
        <v>70</v>
      </c>
      <c r="I15" s="23" t="s">
        <v>70</v>
      </c>
      <c r="J15" s="23" t="s">
        <v>70</v>
      </c>
      <c r="K15" s="23" t="s">
        <v>70</v>
      </c>
      <c r="L15" s="23" t="s">
        <v>70</v>
      </c>
      <c r="M15" s="23" t="s">
        <v>70</v>
      </c>
      <c r="N15" s="23" t="s">
        <v>70</v>
      </c>
      <c r="O15" s="23" t="s">
        <v>70</v>
      </c>
      <c r="P15" s="23" t="s">
        <v>70</v>
      </c>
      <c r="Q15" s="23" t="s">
        <v>70</v>
      </c>
    </row>
    <row r="16" spans="1:17" ht="72.75" customHeight="1">
      <c r="A16" s="225"/>
      <c r="B16" s="225"/>
      <c r="C16" s="2" t="s">
        <v>36</v>
      </c>
      <c r="D16" s="3" t="s">
        <v>7</v>
      </c>
      <c r="E16" s="4" t="s">
        <v>7</v>
      </c>
      <c r="F16" s="4" t="s">
        <v>7</v>
      </c>
      <c r="G16" s="4" t="s">
        <v>7</v>
      </c>
      <c r="H16" s="4" t="s">
        <v>7</v>
      </c>
      <c r="I16" s="23" t="s">
        <v>70</v>
      </c>
      <c r="J16" s="4" t="s">
        <v>7</v>
      </c>
      <c r="K16" s="23" t="s">
        <v>7</v>
      </c>
      <c r="L16" s="23" t="s">
        <v>70</v>
      </c>
      <c r="M16" s="4" t="s">
        <v>7</v>
      </c>
      <c r="N16" s="4" t="s">
        <v>7</v>
      </c>
      <c r="O16" s="4" t="s">
        <v>7</v>
      </c>
      <c r="P16" s="4" t="s">
        <v>7</v>
      </c>
      <c r="Q16" s="23" t="s">
        <v>70</v>
      </c>
    </row>
    <row r="17" spans="1:17" ht="52.5" customHeight="1">
      <c r="A17" s="225"/>
      <c r="B17" s="225"/>
      <c r="C17" s="2" t="s">
        <v>37</v>
      </c>
      <c r="D17" s="3" t="s">
        <v>5</v>
      </c>
      <c r="E17" s="9">
        <v>0.6818</v>
      </c>
      <c r="F17" s="9">
        <v>0.3974</v>
      </c>
      <c r="G17" s="9">
        <v>0.7226</v>
      </c>
      <c r="H17" s="24">
        <v>0.52</v>
      </c>
      <c r="I17" s="24">
        <v>0.1688</v>
      </c>
      <c r="J17" s="24">
        <v>0.5609</v>
      </c>
      <c r="K17" s="24">
        <v>0.3986</v>
      </c>
      <c r="L17" s="24">
        <v>0.6044</v>
      </c>
      <c r="M17" s="24">
        <v>0.8246</v>
      </c>
      <c r="N17" s="24">
        <v>0.8508</v>
      </c>
      <c r="O17" s="24">
        <v>0.812</v>
      </c>
      <c r="P17" s="24">
        <v>0.6794</v>
      </c>
      <c r="Q17" s="4">
        <v>69.02</v>
      </c>
    </row>
    <row r="18" spans="1:17" ht="63">
      <c r="A18" s="224"/>
      <c r="B18" s="224"/>
      <c r="C18" s="2" t="s">
        <v>38</v>
      </c>
      <c r="D18" s="3" t="s">
        <v>5</v>
      </c>
      <c r="E18" s="9">
        <v>1</v>
      </c>
      <c r="F18" s="9">
        <v>1</v>
      </c>
      <c r="G18" s="9">
        <v>1</v>
      </c>
      <c r="H18" s="9">
        <v>1</v>
      </c>
      <c r="I18" s="9">
        <v>1</v>
      </c>
      <c r="J18" s="9">
        <v>1</v>
      </c>
      <c r="K18" s="9">
        <v>1</v>
      </c>
      <c r="L18" s="9">
        <v>1</v>
      </c>
      <c r="M18" s="9">
        <v>1</v>
      </c>
      <c r="N18" s="9">
        <v>1</v>
      </c>
      <c r="O18" s="9">
        <v>1</v>
      </c>
      <c r="P18" s="9">
        <v>1</v>
      </c>
      <c r="Q18" s="9">
        <v>1</v>
      </c>
    </row>
    <row r="19" spans="1:17" ht="39.75" customHeight="1">
      <c r="A19" s="221">
        <v>5</v>
      </c>
      <c r="B19" s="221" t="s">
        <v>39</v>
      </c>
      <c r="C19" s="5" t="s">
        <v>40</v>
      </c>
      <c r="D19" s="10" t="s">
        <v>7</v>
      </c>
      <c r="E19" s="11" t="s">
        <v>7</v>
      </c>
      <c r="F19" s="11" t="s">
        <v>7</v>
      </c>
      <c r="G19" s="11" t="s">
        <v>7</v>
      </c>
      <c r="H19" s="11" t="s">
        <v>7</v>
      </c>
      <c r="I19" s="11" t="s">
        <v>7</v>
      </c>
      <c r="J19" s="11" t="s">
        <v>7</v>
      </c>
      <c r="K19" s="11" t="s">
        <v>7</v>
      </c>
      <c r="L19" s="11" t="s">
        <v>7</v>
      </c>
      <c r="M19" s="11" t="s">
        <v>7</v>
      </c>
      <c r="N19" s="11" t="s">
        <v>7</v>
      </c>
      <c r="O19" s="11" t="s">
        <v>7</v>
      </c>
      <c r="P19" s="11" t="s">
        <v>7</v>
      </c>
      <c r="Q19" s="11" t="s">
        <v>7</v>
      </c>
    </row>
    <row r="20" spans="1:17" ht="54.75" customHeight="1">
      <c r="A20" s="222"/>
      <c r="B20" s="222"/>
      <c r="C20" s="5" t="s">
        <v>41</v>
      </c>
      <c r="D20" s="10" t="s">
        <v>7</v>
      </c>
      <c r="E20" s="22" t="s">
        <v>7</v>
      </c>
      <c r="F20" s="22" t="s">
        <v>7</v>
      </c>
      <c r="G20" s="22" t="s">
        <v>7</v>
      </c>
      <c r="H20" s="22" t="s">
        <v>7</v>
      </c>
      <c r="I20" s="22" t="s">
        <v>7</v>
      </c>
      <c r="J20" s="22" t="s">
        <v>7</v>
      </c>
      <c r="K20" s="22" t="s">
        <v>7</v>
      </c>
      <c r="L20" s="22" t="s">
        <v>7</v>
      </c>
      <c r="M20" s="22" t="s">
        <v>7</v>
      </c>
      <c r="N20" s="22" t="s">
        <v>7</v>
      </c>
      <c r="O20" s="22" t="s">
        <v>7</v>
      </c>
      <c r="P20" s="22" t="s">
        <v>7</v>
      </c>
      <c r="Q20" s="22" t="s">
        <v>7</v>
      </c>
    </row>
    <row r="21" spans="1:17" ht="34.5" customHeight="1">
      <c r="A21" s="223">
        <v>6</v>
      </c>
      <c r="B21" s="223" t="s">
        <v>10</v>
      </c>
      <c r="C21" s="2" t="s">
        <v>42</v>
      </c>
      <c r="D21" s="3" t="s">
        <v>11</v>
      </c>
      <c r="E21" s="18" t="s">
        <v>87</v>
      </c>
      <c r="F21" s="18" t="s">
        <v>87</v>
      </c>
      <c r="G21" s="18" t="s">
        <v>11</v>
      </c>
      <c r="H21" s="18" t="s">
        <v>11</v>
      </c>
      <c r="I21" s="18" t="s">
        <v>11</v>
      </c>
      <c r="J21" s="18" t="s">
        <v>11</v>
      </c>
      <c r="K21" s="18" t="s">
        <v>11</v>
      </c>
      <c r="L21" s="18" t="s">
        <v>11</v>
      </c>
      <c r="M21" s="18" t="s">
        <v>11</v>
      </c>
      <c r="N21" s="18" t="s">
        <v>11</v>
      </c>
      <c r="O21" s="18" t="s">
        <v>11</v>
      </c>
      <c r="P21" s="18" t="s">
        <v>11</v>
      </c>
      <c r="Q21" s="18" t="s">
        <v>11</v>
      </c>
    </row>
    <row r="22" spans="1:17" ht="113.25">
      <c r="A22" s="225"/>
      <c r="B22" s="224"/>
      <c r="C22" s="2" t="s">
        <v>73</v>
      </c>
      <c r="D22" s="3" t="s">
        <v>12</v>
      </c>
      <c r="E22" s="24">
        <v>0.862</v>
      </c>
      <c r="F22" s="9">
        <v>0.74</v>
      </c>
      <c r="G22" s="9">
        <v>0.9</v>
      </c>
      <c r="H22" s="9">
        <v>0.78</v>
      </c>
      <c r="I22" s="9">
        <v>0.92</v>
      </c>
      <c r="J22" s="9">
        <v>0.9</v>
      </c>
      <c r="K22" s="24">
        <v>0.946</v>
      </c>
      <c r="L22" s="24">
        <v>0.881</v>
      </c>
      <c r="M22" s="9">
        <v>0.9</v>
      </c>
      <c r="N22" s="9">
        <v>0.92</v>
      </c>
      <c r="O22" s="9">
        <v>0.88</v>
      </c>
      <c r="P22" s="9">
        <v>0.91</v>
      </c>
      <c r="Q22" s="9">
        <v>0.84</v>
      </c>
    </row>
    <row r="23" spans="1:17" ht="31.5">
      <c r="A23" s="225"/>
      <c r="B23" s="8"/>
      <c r="C23" s="2" t="s">
        <v>43</v>
      </c>
      <c r="D23" s="3" t="s">
        <v>7</v>
      </c>
      <c r="E23" s="4" t="s">
        <v>7</v>
      </c>
      <c r="F23" s="4" t="s">
        <v>7</v>
      </c>
      <c r="G23" s="4" t="s">
        <v>7</v>
      </c>
      <c r="H23" s="4" t="s">
        <v>7</v>
      </c>
      <c r="I23" s="4" t="s">
        <v>7</v>
      </c>
      <c r="J23" s="4" t="s">
        <v>7</v>
      </c>
      <c r="K23" s="4" t="s">
        <v>7</v>
      </c>
      <c r="L23" s="4" t="s">
        <v>7</v>
      </c>
      <c r="M23" s="4" t="s">
        <v>7</v>
      </c>
      <c r="N23" s="4" t="s">
        <v>7</v>
      </c>
      <c r="O23" s="4" t="s">
        <v>7</v>
      </c>
      <c r="P23" s="4" t="s">
        <v>7</v>
      </c>
      <c r="Q23" s="4" t="s">
        <v>7</v>
      </c>
    </row>
    <row r="24" spans="1:17" ht="47.25">
      <c r="A24" s="225"/>
      <c r="B24" s="8"/>
      <c r="C24" s="2" t="s">
        <v>45</v>
      </c>
      <c r="D24" s="3" t="s">
        <v>7</v>
      </c>
      <c r="E24" s="4" t="s">
        <v>7</v>
      </c>
      <c r="F24" s="4" t="s">
        <v>7</v>
      </c>
      <c r="G24" s="4" t="s">
        <v>7</v>
      </c>
      <c r="H24" s="4" t="s">
        <v>7</v>
      </c>
      <c r="I24" s="4" t="s">
        <v>7</v>
      </c>
      <c r="J24" s="4" t="s">
        <v>7</v>
      </c>
      <c r="K24" s="4" t="s">
        <v>7</v>
      </c>
      <c r="L24" s="4" t="s">
        <v>7</v>
      </c>
      <c r="M24" s="4" t="s">
        <v>7</v>
      </c>
      <c r="N24" s="4" t="s">
        <v>7</v>
      </c>
      <c r="O24" s="4" t="s">
        <v>7</v>
      </c>
      <c r="P24" s="4" t="s">
        <v>7</v>
      </c>
      <c r="Q24" s="4" t="s">
        <v>7</v>
      </c>
    </row>
    <row r="25" spans="1:17" ht="31.5">
      <c r="A25" s="224"/>
      <c r="B25" s="8"/>
      <c r="C25" s="2" t="s">
        <v>44</v>
      </c>
      <c r="D25" s="3" t="s">
        <v>7</v>
      </c>
      <c r="E25" s="18" t="s">
        <v>7</v>
      </c>
      <c r="F25" s="18" t="s">
        <v>7</v>
      </c>
      <c r="G25" s="18" t="s">
        <v>7</v>
      </c>
      <c r="H25" s="18" t="s">
        <v>7</v>
      </c>
      <c r="I25" s="18" t="s">
        <v>7</v>
      </c>
      <c r="J25" s="18" t="s">
        <v>7</v>
      </c>
      <c r="K25" s="18" t="s">
        <v>7</v>
      </c>
      <c r="L25" s="18" t="s">
        <v>7</v>
      </c>
      <c r="M25" s="18" t="s">
        <v>7</v>
      </c>
      <c r="N25" s="18" t="s">
        <v>7</v>
      </c>
      <c r="O25" s="18" t="s">
        <v>7</v>
      </c>
      <c r="P25" s="18" t="s">
        <v>7</v>
      </c>
      <c r="Q25" s="18" t="s">
        <v>7</v>
      </c>
    </row>
    <row r="26" spans="1:17" ht="93" customHeight="1">
      <c r="A26" s="8">
        <v>7</v>
      </c>
      <c r="B26" s="8" t="s">
        <v>13</v>
      </c>
      <c r="C26" s="2" t="s">
        <v>46</v>
      </c>
      <c r="D26" s="3" t="s">
        <v>7</v>
      </c>
      <c r="E26" s="21" t="s">
        <v>70</v>
      </c>
      <c r="F26" s="21" t="s">
        <v>70</v>
      </c>
      <c r="G26" s="21" t="s">
        <v>70</v>
      </c>
      <c r="H26" s="21" t="s">
        <v>70</v>
      </c>
      <c r="I26" s="21" t="s">
        <v>70</v>
      </c>
      <c r="J26" s="21" t="s">
        <v>70</v>
      </c>
      <c r="K26" s="21" t="s">
        <v>70</v>
      </c>
      <c r="L26" s="21" t="s">
        <v>70</v>
      </c>
      <c r="M26" s="18" t="s">
        <v>7</v>
      </c>
      <c r="N26" s="18" t="s">
        <v>7</v>
      </c>
      <c r="O26" s="21" t="s">
        <v>70</v>
      </c>
      <c r="P26" s="21" t="s">
        <v>70</v>
      </c>
      <c r="Q26" s="21" t="s">
        <v>70</v>
      </c>
    </row>
    <row r="27" spans="1:17" ht="39.75" customHeight="1">
      <c r="A27" s="8">
        <v>8</v>
      </c>
      <c r="B27" s="8" t="s">
        <v>14</v>
      </c>
      <c r="C27" s="2" t="s">
        <v>47</v>
      </c>
      <c r="D27" s="3" t="s">
        <v>15</v>
      </c>
      <c r="E27" s="9">
        <v>0.3312</v>
      </c>
      <c r="F27" s="24">
        <v>0.2564</v>
      </c>
      <c r="G27" s="24">
        <v>0.2773</v>
      </c>
      <c r="H27" s="24">
        <v>0.2222</v>
      </c>
      <c r="I27" s="24">
        <v>0.3701</v>
      </c>
      <c r="J27" s="24">
        <v>0.2805</v>
      </c>
      <c r="K27" s="24">
        <v>0.3566</v>
      </c>
      <c r="L27" s="9">
        <v>0.209</v>
      </c>
      <c r="M27" s="24">
        <v>0.1234</v>
      </c>
      <c r="N27" s="24">
        <v>0.193</v>
      </c>
      <c r="O27" s="24">
        <v>0.2331</v>
      </c>
      <c r="P27" s="24">
        <v>0.239</v>
      </c>
      <c r="Q27" s="24">
        <v>0.292</v>
      </c>
    </row>
    <row r="28" spans="1:17" ht="72" customHeight="1">
      <c r="A28" s="8">
        <v>9</v>
      </c>
      <c r="B28" s="8" t="s">
        <v>16</v>
      </c>
      <c r="C28" s="2" t="s">
        <v>48</v>
      </c>
      <c r="D28" s="3" t="s">
        <v>17</v>
      </c>
      <c r="E28" s="24">
        <v>0.942</v>
      </c>
      <c r="F28" s="9">
        <v>0.87</v>
      </c>
      <c r="G28" s="9">
        <v>0.91</v>
      </c>
      <c r="H28" s="9">
        <v>0.92</v>
      </c>
      <c r="I28" s="9">
        <v>0.84</v>
      </c>
      <c r="J28" s="9">
        <v>0.95</v>
      </c>
      <c r="K28" s="9">
        <v>0.91</v>
      </c>
      <c r="L28" s="9">
        <v>0.96</v>
      </c>
      <c r="M28" s="9">
        <v>0.96</v>
      </c>
      <c r="N28" s="9">
        <v>0.97</v>
      </c>
      <c r="O28" s="9">
        <v>0.97</v>
      </c>
      <c r="P28" s="24">
        <v>0.912</v>
      </c>
      <c r="Q28" s="9">
        <v>0.88</v>
      </c>
    </row>
    <row r="29" spans="1:17" ht="78.75">
      <c r="A29" s="223">
        <v>10</v>
      </c>
      <c r="B29" s="223" t="s">
        <v>18</v>
      </c>
      <c r="C29" s="2" t="s">
        <v>49</v>
      </c>
      <c r="D29" s="3" t="s">
        <v>7</v>
      </c>
      <c r="E29" s="4" t="s">
        <v>7</v>
      </c>
      <c r="F29" s="4" t="s">
        <v>7</v>
      </c>
      <c r="G29" s="4" t="s">
        <v>7</v>
      </c>
      <c r="H29" s="4" t="s">
        <v>7</v>
      </c>
      <c r="I29" s="4" t="s">
        <v>7</v>
      </c>
      <c r="J29" s="4" t="s">
        <v>7</v>
      </c>
      <c r="K29" s="4" t="s">
        <v>7</v>
      </c>
      <c r="L29" s="4" t="s">
        <v>7</v>
      </c>
      <c r="M29" s="4" t="s">
        <v>7</v>
      </c>
      <c r="N29" s="4" t="s">
        <v>7</v>
      </c>
      <c r="O29" s="4" t="s">
        <v>7</v>
      </c>
      <c r="P29" s="4" t="s">
        <v>7</v>
      </c>
      <c r="Q29" s="4" t="s">
        <v>7</v>
      </c>
    </row>
    <row r="30" spans="1:17" ht="81" customHeight="1">
      <c r="A30" s="225"/>
      <c r="B30" s="225"/>
      <c r="C30" s="2" t="s">
        <v>50</v>
      </c>
      <c r="D30" s="3" t="s">
        <v>7</v>
      </c>
      <c r="E30" s="26" t="s">
        <v>7</v>
      </c>
      <c r="F30" s="26" t="s">
        <v>7</v>
      </c>
      <c r="G30" s="26" t="s">
        <v>7</v>
      </c>
      <c r="H30" s="26" t="s">
        <v>7</v>
      </c>
      <c r="I30" s="26" t="s">
        <v>7</v>
      </c>
      <c r="J30" s="26" t="s">
        <v>7</v>
      </c>
      <c r="K30" s="26" t="s">
        <v>7</v>
      </c>
      <c r="L30" s="26" t="s">
        <v>7</v>
      </c>
      <c r="M30" s="26" t="s">
        <v>7</v>
      </c>
      <c r="N30" s="26" t="s">
        <v>7</v>
      </c>
      <c r="O30" s="26" t="s">
        <v>7</v>
      </c>
      <c r="P30" s="26" t="s">
        <v>7</v>
      </c>
      <c r="Q30" s="26" t="s">
        <v>7</v>
      </c>
    </row>
    <row r="31" spans="1:18" ht="114" customHeight="1">
      <c r="A31" s="225"/>
      <c r="B31" s="225"/>
      <c r="C31" s="2" t="s">
        <v>51</v>
      </c>
      <c r="D31" s="3" t="s">
        <v>5</v>
      </c>
      <c r="E31" s="9">
        <v>0.673</v>
      </c>
      <c r="F31" s="9">
        <v>0.71</v>
      </c>
      <c r="G31" s="9">
        <v>0.725</v>
      </c>
      <c r="H31" s="9">
        <v>0.712</v>
      </c>
      <c r="I31" s="9">
        <v>0.65</v>
      </c>
      <c r="J31" s="9">
        <v>0.73</v>
      </c>
      <c r="K31" s="9">
        <v>0.68</v>
      </c>
      <c r="L31" s="9">
        <v>0.718</v>
      </c>
      <c r="M31" s="9">
        <v>0.76</v>
      </c>
      <c r="N31" s="9">
        <v>0.82</v>
      </c>
      <c r="O31" s="9">
        <v>0.75</v>
      </c>
      <c r="P31" s="9">
        <v>0.77</v>
      </c>
      <c r="Q31" s="9">
        <v>0.61</v>
      </c>
      <c r="R31" s="25"/>
    </row>
    <row r="32" spans="1:18" ht="137.25" customHeight="1">
      <c r="A32" s="225"/>
      <c r="B32" s="225"/>
      <c r="C32" s="2" t="s">
        <v>68</v>
      </c>
      <c r="D32" s="3" t="s">
        <v>5</v>
      </c>
      <c r="E32" s="9">
        <v>1</v>
      </c>
      <c r="F32" s="9">
        <v>1</v>
      </c>
      <c r="G32" s="9">
        <v>1</v>
      </c>
      <c r="H32" s="9">
        <v>1</v>
      </c>
      <c r="I32" s="9">
        <v>1</v>
      </c>
      <c r="J32" s="9">
        <v>1</v>
      </c>
      <c r="K32" s="9">
        <v>1</v>
      </c>
      <c r="L32" s="9">
        <v>1</v>
      </c>
      <c r="M32" s="9">
        <v>1</v>
      </c>
      <c r="N32" s="9">
        <v>1</v>
      </c>
      <c r="O32" s="9">
        <v>1</v>
      </c>
      <c r="P32" s="9">
        <v>1</v>
      </c>
      <c r="Q32" s="9">
        <v>1</v>
      </c>
      <c r="R32" s="25"/>
    </row>
    <row r="33" spans="1:19" ht="59.25" customHeight="1">
      <c r="A33" s="224"/>
      <c r="B33" s="224"/>
      <c r="C33" s="2" t="s">
        <v>52</v>
      </c>
      <c r="D33" s="3" t="s">
        <v>20</v>
      </c>
      <c r="E33" s="9">
        <v>0.35</v>
      </c>
      <c r="F33" s="9">
        <v>0.36</v>
      </c>
      <c r="G33" s="9">
        <v>0.4</v>
      </c>
      <c r="H33" s="9">
        <v>0.37</v>
      </c>
      <c r="I33" s="9">
        <v>0.3</v>
      </c>
      <c r="J33" s="9">
        <v>0.38</v>
      </c>
      <c r="K33" s="9">
        <v>0.33</v>
      </c>
      <c r="L33" s="9">
        <v>0.25</v>
      </c>
      <c r="M33" s="9">
        <v>0.35</v>
      </c>
      <c r="N33" s="9">
        <v>0.49</v>
      </c>
      <c r="O33" s="9">
        <v>0.4</v>
      </c>
      <c r="P33" s="9">
        <v>0.33</v>
      </c>
      <c r="Q33" s="9">
        <v>0.37</v>
      </c>
      <c r="R33" s="25">
        <f>SUM(E33:Q33)</f>
        <v>4.68</v>
      </c>
      <c r="S33">
        <f>+R33/13</f>
        <v>0.36</v>
      </c>
    </row>
    <row r="34" spans="1:17" ht="16.5">
      <c r="A34" s="223">
        <v>11</v>
      </c>
      <c r="B34" s="223" t="s">
        <v>22</v>
      </c>
      <c r="C34" s="2" t="s">
        <v>23</v>
      </c>
      <c r="D34" s="3" t="s">
        <v>19</v>
      </c>
      <c r="E34" s="9">
        <v>1</v>
      </c>
      <c r="F34" s="9">
        <v>1</v>
      </c>
      <c r="G34" s="9">
        <v>1</v>
      </c>
      <c r="H34" s="9">
        <v>1</v>
      </c>
      <c r="I34" s="9">
        <v>1</v>
      </c>
      <c r="J34" s="9">
        <v>1</v>
      </c>
      <c r="K34" s="9">
        <v>1</v>
      </c>
      <c r="L34" s="9">
        <v>1</v>
      </c>
      <c r="M34" s="9">
        <v>1</v>
      </c>
      <c r="N34" s="9">
        <v>1</v>
      </c>
      <c r="O34" s="9">
        <v>1</v>
      </c>
      <c r="P34" s="9">
        <v>1</v>
      </c>
      <c r="Q34" s="9">
        <v>1</v>
      </c>
    </row>
    <row r="35" spans="1:19" ht="94.5">
      <c r="A35" s="225"/>
      <c r="B35" s="225"/>
      <c r="C35" s="2" t="s">
        <v>53</v>
      </c>
      <c r="D35" s="3" t="s">
        <v>7</v>
      </c>
      <c r="E35" s="12" t="s">
        <v>7</v>
      </c>
      <c r="F35" s="12" t="s">
        <v>7</v>
      </c>
      <c r="G35" s="12" t="s">
        <v>7</v>
      </c>
      <c r="H35" s="12" t="s">
        <v>7</v>
      </c>
      <c r="I35" s="12" t="s">
        <v>7</v>
      </c>
      <c r="J35" s="12" t="s">
        <v>7</v>
      </c>
      <c r="K35" s="12" t="s">
        <v>7</v>
      </c>
      <c r="L35" s="12" t="s">
        <v>7</v>
      </c>
      <c r="M35" s="12" t="s">
        <v>7</v>
      </c>
      <c r="N35" s="12" t="s">
        <v>7</v>
      </c>
      <c r="O35" s="12" t="s">
        <v>7</v>
      </c>
      <c r="P35" s="12" t="s">
        <v>7</v>
      </c>
      <c r="Q35" s="12" t="s">
        <v>7</v>
      </c>
      <c r="S35">
        <f>16*100/24</f>
        <v>66.66666666666667</v>
      </c>
    </row>
    <row r="36" spans="1:17" ht="71.25" customHeight="1">
      <c r="A36" s="224"/>
      <c r="B36" s="224"/>
      <c r="C36" s="2" t="s">
        <v>54</v>
      </c>
      <c r="D36" s="3" t="s">
        <v>24</v>
      </c>
      <c r="E36" s="24">
        <v>0.542</v>
      </c>
      <c r="F36" s="24">
        <v>0.422</v>
      </c>
      <c r="G36" s="24">
        <v>0.403</v>
      </c>
      <c r="H36" s="9">
        <v>0.18</v>
      </c>
      <c r="I36" s="24">
        <v>0.288</v>
      </c>
      <c r="J36" s="9">
        <v>0.18</v>
      </c>
      <c r="K36" s="9">
        <v>0.42</v>
      </c>
      <c r="L36" s="9">
        <v>0.3</v>
      </c>
      <c r="M36" s="9">
        <v>0.31</v>
      </c>
      <c r="N36" s="24">
        <v>0.339</v>
      </c>
      <c r="O36" s="9">
        <v>0.39</v>
      </c>
      <c r="P36" s="9">
        <v>0.34</v>
      </c>
      <c r="Q36" s="9">
        <v>0.35</v>
      </c>
    </row>
    <row r="37" spans="1:17" ht="31.5">
      <c r="A37" s="223">
        <v>12</v>
      </c>
      <c r="B37" s="223" t="s">
        <v>25</v>
      </c>
      <c r="C37" s="2" t="s">
        <v>26</v>
      </c>
      <c r="D37" s="3" t="s">
        <v>17</v>
      </c>
      <c r="E37" s="9">
        <v>1</v>
      </c>
      <c r="F37" s="9">
        <v>1</v>
      </c>
      <c r="G37" s="9">
        <v>1</v>
      </c>
      <c r="H37" s="9">
        <v>1</v>
      </c>
      <c r="I37" s="9">
        <v>1</v>
      </c>
      <c r="J37" s="9">
        <v>1</v>
      </c>
      <c r="K37" s="9">
        <v>1</v>
      </c>
      <c r="L37" s="9">
        <v>1</v>
      </c>
      <c r="M37" s="9">
        <v>1</v>
      </c>
      <c r="N37" s="9">
        <v>1</v>
      </c>
      <c r="O37" s="9">
        <v>1</v>
      </c>
      <c r="P37" s="9">
        <v>1</v>
      </c>
      <c r="Q37" s="9">
        <v>1</v>
      </c>
    </row>
    <row r="38" spans="1:18" ht="63">
      <c r="A38" s="225"/>
      <c r="B38" s="225"/>
      <c r="C38" s="2" t="s">
        <v>27</v>
      </c>
      <c r="D38" s="3" t="s">
        <v>5</v>
      </c>
      <c r="E38" s="9">
        <v>0.796</v>
      </c>
      <c r="F38" s="9">
        <v>0.885</v>
      </c>
      <c r="G38" s="9">
        <v>0.807</v>
      </c>
      <c r="H38" s="9">
        <v>0.846</v>
      </c>
      <c r="I38" s="24">
        <v>0.784</v>
      </c>
      <c r="J38" s="9">
        <v>0.91</v>
      </c>
      <c r="K38" s="9">
        <v>0.669</v>
      </c>
      <c r="L38" s="24">
        <v>0.712</v>
      </c>
      <c r="M38" s="9">
        <v>0.653</v>
      </c>
      <c r="N38" s="9">
        <v>0.96</v>
      </c>
      <c r="O38" s="9">
        <v>0.866</v>
      </c>
      <c r="P38" s="9">
        <v>0.746</v>
      </c>
      <c r="Q38" s="9">
        <v>0.955</v>
      </c>
      <c r="R38" s="25"/>
    </row>
    <row r="39" spans="1:17" ht="63">
      <c r="A39" s="225"/>
      <c r="B39" s="225"/>
      <c r="C39" s="2" t="s">
        <v>55</v>
      </c>
      <c r="D39" s="13">
        <v>1</v>
      </c>
      <c r="E39" s="9">
        <v>0.7</v>
      </c>
      <c r="F39" s="9">
        <v>1</v>
      </c>
      <c r="G39" s="9">
        <v>0.82</v>
      </c>
      <c r="H39" s="9">
        <v>1</v>
      </c>
      <c r="I39" s="9">
        <v>1</v>
      </c>
      <c r="J39" s="9">
        <v>0.95</v>
      </c>
      <c r="K39" s="9">
        <v>1</v>
      </c>
      <c r="L39" s="9">
        <v>1</v>
      </c>
      <c r="M39" s="9">
        <v>1</v>
      </c>
      <c r="N39" s="9">
        <v>1</v>
      </c>
      <c r="O39" s="9">
        <v>1</v>
      </c>
      <c r="P39" s="9">
        <v>1</v>
      </c>
      <c r="Q39" s="9">
        <v>0.8</v>
      </c>
    </row>
    <row r="40" spans="1:18" ht="47.25">
      <c r="A40" s="225"/>
      <c r="B40" s="225"/>
      <c r="C40" s="2" t="s">
        <v>56</v>
      </c>
      <c r="D40" s="3" t="s">
        <v>69</v>
      </c>
      <c r="E40" s="9">
        <v>0.6</v>
      </c>
      <c r="F40" s="9">
        <v>0.55</v>
      </c>
      <c r="G40" s="9">
        <v>0.59</v>
      </c>
      <c r="H40" s="9">
        <v>0.68</v>
      </c>
      <c r="I40" s="9">
        <v>0.6</v>
      </c>
      <c r="J40" s="9">
        <v>0.75</v>
      </c>
      <c r="K40" s="9">
        <v>0.6</v>
      </c>
      <c r="L40" s="9">
        <v>0.62</v>
      </c>
      <c r="M40" s="9">
        <v>0.69</v>
      </c>
      <c r="N40" s="9">
        <v>0.79</v>
      </c>
      <c r="O40" s="9">
        <v>0.61</v>
      </c>
      <c r="P40" s="9">
        <v>0.65</v>
      </c>
      <c r="Q40" s="9">
        <v>0.8</v>
      </c>
      <c r="R40" s="27"/>
    </row>
    <row r="41" spans="1:17" ht="63">
      <c r="A41" s="224"/>
      <c r="B41" s="224"/>
      <c r="C41" s="2" t="s">
        <v>57</v>
      </c>
      <c r="D41" s="13">
        <v>1</v>
      </c>
      <c r="E41" s="14">
        <v>1</v>
      </c>
      <c r="F41" s="14">
        <v>1</v>
      </c>
      <c r="G41" s="14">
        <v>1</v>
      </c>
      <c r="H41" s="14">
        <v>1</v>
      </c>
      <c r="I41" s="14">
        <v>1</v>
      </c>
      <c r="J41" s="14">
        <v>1</v>
      </c>
      <c r="K41" s="14">
        <v>1</v>
      </c>
      <c r="L41" s="14">
        <v>1</v>
      </c>
      <c r="M41" s="14">
        <v>1</v>
      </c>
      <c r="N41" s="14">
        <v>1</v>
      </c>
      <c r="O41" s="14">
        <v>1</v>
      </c>
      <c r="P41" s="14">
        <v>1</v>
      </c>
      <c r="Q41" s="14">
        <v>1</v>
      </c>
    </row>
    <row r="42" spans="1:17" ht="67.5" customHeight="1">
      <c r="A42" s="223">
        <v>13</v>
      </c>
      <c r="B42" s="223" t="s">
        <v>86</v>
      </c>
      <c r="C42" s="2" t="s">
        <v>58</v>
      </c>
      <c r="D42" s="3" t="s">
        <v>7</v>
      </c>
      <c r="E42" s="4" t="s">
        <v>7</v>
      </c>
      <c r="F42" s="4" t="s">
        <v>7</v>
      </c>
      <c r="G42" s="4" t="s">
        <v>7</v>
      </c>
      <c r="H42" s="4" t="s">
        <v>7</v>
      </c>
      <c r="I42" s="4" t="s">
        <v>7</v>
      </c>
      <c r="J42" s="4" t="s">
        <v>7</v>
      </c>
      <c r="K42" s="4" t="s">
        <v>7</v>
      </c>
      <c r="L42" s="4" t="s">
        <v>7</v>
      </c>
      <c r="M42" s="4" t="s">
        <v>7</v>
      </c>
      <c r="N42" s="4" t="s">
        <v>7</v>
      </c>
      <c r="O42" s="4" t="s">
        <v>7</v>
      </c>
      <c r="P42" s="4" t="s">
        <v>7</v>
      </c>
      <c r="Q42" s="4" t="s">
        <v>7</v>
      </c>
    </row>
    <row r="43" spans="1:17" ht="31.5">
      <c r="A43" s="225"/>
      <c r="B43" s="225"/>
      <c r="C43" s="2" t="s">
        <v>59</v>
      </c>
      <c r="D43" s="3" t="s">
        <v>7</v>
      </c>
      <c r="E43" s="4" t="s">
        <v>7</v>
      </c>
      <c r="F43" s="4" t="s">
        <v>7</v>
      </c>
      <c r="G43" s="4" t="s">
        <v>7</v>
      </c>
      <c r="H43" s="4" t="s">
        <v>7</v>
      </c>
      <c r="I43" s="4" t="s">
        <v>7</v>
      </c>
      <c r="J43" s="4" t="s">
        <v>7</v>
      </c>
      <c r="K43" s="4" t="s">
        <v>7</v>
      </c>
      <c r="L43" s="4" t="s">
        <v>7</v>
      </c>
      <c r="M43" s="4" t="s">
        <v>7</v>
      </c>
      <c r="N43" s="4" t="s">
        <v>7</v>
      </c>
      <c r="O43" s="4" t="s">
        <v>7</v>
      </c>
      <c r="P43" s="4" t="s">
        <v>7</v>
      </c>
      <c r="Q43" s="4" t="s">
        <v>7</v>
      </c>
    </row>
    <row r="44" spans="1:17" ht="31.5">
      <c r="A44" s="225"/>
      <c r="B44" s="225"/>
      <c r="C44" s="2" t="s">
        <v>60</v>
      </c>
      <c r="D44" s="3" t="s">
        <v>7</v>
      </c>
      <c r="E44" s="4" t="s">
        <v>7</v>
      </c>
      <c r="F44" s="4" t="s">
        <v>7</v>
      </c>
      <c r="G44" s="4" t="s">
        <v>7</v>
      </c>
      <c r="H44" s="4" t="s">
        <v>7</v>
      </c>
      <c r="I44" s="4" t="s">
        <v>7</v>
      </c>
      <c r="J44" s="4" t="s">
        <v>7</v>
      </c>
      <c r="K44" s="4" t="s">
        <v>7</v>
      </c>
      <c r="L44" s="4" t="s">
        <v>7</v>
      </c>
      <c r="M44" s="4" t="s">
        <v>7</v>
      </c>
      <c r="N44" s="4" t="s">
        <v>7</v>
      </c>
      <c r="O44" s="4" t="s">
        <v>7</v>
      </c>
      <c r="P44" s="4" t="s">
        <v>7</v>
      </c>
      <c r="Q44" s="4" t="s">
        <v>7</v>
      </c>
    </row>
    <row r="45" spans="1:17" ht="63" customHeight="1">
      <c r="A45" s="225"/>
      <c r="B45" s="225"/>
      <c r="C45" s="2" t="s">
        <v>61</v>
      </c>
      <c r="D45" s="3" t="s">
        <v>7</v>
      </c>
      <c r="E45" s="18" t="s">
        <v>7</v>
      </c>
      <c r="F45" s="18" t="s">
        <v>7</v>
      </c>
      <c r="G45" s="18" t="s">
        <v>7</v>
      </c>
      <c r="H45" s="18" t="s">
        <v>7</v>
      </c>
      <c r="I45" s="18" t="s">
        <v>7</v>
      </c>
      <c r="J45" s="18" t="s">
        <v>7</v>
      </c>
      <c r="K45" s="18" t="s">
        <v>7</v>
      </c>
      <c r="L45" s="18" t="s">
        <v>7</v>
      </c>
      <c r="M45" s="18" t="s">
        <v>7</v>
      </c>
      <c r="N45" s="18" t="s">
        <v>7</v>
      </c>
      <c r="O45" s="18" t="s">
        <v>7</v>
      </c>
      <c r="P45" s="18" t="s">
        <v>7</v>
      </c>
      <c r="Q45" s="18" t="s">
        <v>7</v>
      </c>
    </row>
    <row r="46" spans="1:17" ht="78.75">
      <c r="A46" s="224"/>
      <c r="B46" s="224"/>
      <c r="C46" s="2" t="s">
        <v>62</v>
      </c>
      <c r="D46" s="3" t="s">
        <v>7</v>
      </c>
      <c r="E46" s="4" t="s">
        <v>7</v>
      </c>
      <c r="F46" s="4" t="s">
        <v>7</v>
      </c>
      <c r="G46" s="4" t="s">
        <v>7</v>
      </c>
      <c r="H46" s="4" t="s">
        <v>7</v>
      </c>
      <c r="I46" s="4" t="s">
        <v>7</v>
      </c>
      <c r="J46" s="4" t="s">
        <v>7</v>
      </c>
      <c r="K46" s="4" t="s">
        <v>7</v>
      </c>
      <c r="L46" s="4" t="s">
        <v>7</v>
      </c>
      <c r="M46" s="4" t="s">
        <v>7</v>
      </c>
      <c r="N46" s="4" t="s">
        <v>7</v>
      </c>
      <c r="O46" s="4" t="s">
        <v>7</v>
      </c>
      <c r="P46" s="4" t="s">
        <v>7</v>
      </c>
      <c r="Q46" s="4" t="s">
        <v>7</v>
      </c>
    </row>
    <row r="47" spans="1:17" ht="63">
      <c r="A47" s="223">
        <v>14</v>
      </c>
      <c r="B47" s="19" t="s">
        <v>72</v>
      </c>
      <c r="C47" s="2" t="s">
        <v>63</v>
      </c>
      <c r="D47" s="3" t="s">
        <v>7</v>
      </c>
      <c r="E47" s="18" t="s">
        <v>7</v>
      </c>
      <c r="F47" s="18" t="s">
        <v>7</v>
      </c>
      <c r="G47" s="18" t="s">
        <v>7</v>
      </c>
      <c r="H47" s="4" t="s">
        <v>7</v>
      </c>
      <c r="I47" s="4" t="s">
        <v>7</v>
      </c>
      <c r="J47" s="4" t="s">
        <v>7</v>
      </c>
      <c r="K47" s="4" t="s">
        <v>7</v>
      </c>
      <c r="L47" s="18" t="s">
        <v>7</v>
      </c>
      <c r="M47" s="18" t="s">
        <v>7</v>
      </c>
      <c r="N47" s="18" t="s">
        <v>7</v>
      </c>
      <c r="O47" s="18" t="s">
        <v>7</v>
      </c>
      <c r="P47" s="18" t="s">
        <v>7</v>
      </c>
      <c r="Q47" s="18" t="s">
        <v>7</v>
      </c>
    </row>
    <row r="48" spans="1:17" ht="117.75" customHeight="1">
      <c r="A48" s="224"/>
      <c r="B48" s="20"/>
      <c r="C48" s="2" t="s">
        <v>64</v>
      </c>
      <c r="D48" s="3" t="s">
        <v>7</v>
      </c>
      <c r="E48" s="18" t="s">
        <v>7</v>
      </c>
      <c r="F48" s="18" t="s">
        <v>7</v>
      </c>
      <c r="G48" s="18" t="s">
        <v>7</v>
      </c>
      <c r="H48" s="4" t="s">
        <v>7</v>
      </c>
      <c r="I48" s="4" t="s">
        <v>7</v>
      </c>
      <c r="J48" s="4" t="s">
        <v>7</v>
      </c>
      <c r="K48" s="4" t="s">
        <v>7</v>
      </c>
      <c r="L48" s="18" t="s">
        <v>7</v>
      </c>
      <c r="M48" s="18" t="s">
        <v>7</v>
      </c>
      <c r="N48" s="18" t="s">
        <v>7</v>
      </c>
      <c r="O48" s="18" t="s">
        <v>7</v>
      </c>
      <c r="P48" s="18" t="s">
        <v>7</v>
      </c>
      <c r="Q48" s="18" t="s">
        <v>7</v>
      </c>
    </row>
    <row r="49" spans="1:17" ht="85.5" customHeight="1">
      <c r="A49" s="223">
        <v>15</v>
      </c>
      <c r="B49" s="19" t="s">
        <v>65</v>
      </c>
      <c r="C49" s="2" t="s">
        <v>66</v>
      </c>
      <c r="D49" s="13">
        <v>1</v>
      </c>
      <c r="E49" s="9">
        <v>1</v>
      </c>
      <c r="F49" s="9">
        <v>1</v>
      </c>
      <c r="G49" s="9">
        <v>1</v>
      </c>
      <c r="H49" s="9">
        <v>1</v>
      </c>
      <c r="I49" s="9">
        <v>1</v>
      </c>
      <c r="J49" s="9">
        <v>1</v>
      </c>
      <c r="K49" s="9">
        <v>1</v>
      </c>
      <c r="L49" s="9">
        <v>1</v>
      </c>
      <c r="M49" s="9">
        <v>1</v>
      </c>
      <c r="N49" s="9">
        <v>1</v>
      </c>
      <c r="O49" s="9">
        <v>1</v>
      </c>
      <c r="P49" s="9">
        <v>1</v>
      </c>
      <c r="Q49" s="9">
        <v>1</v>
      </c>
    </row>
    <row r="50" spans="1:17" ht="79.5" customHeight="1">
      <c r="A50" s="224"/>
      <c r="B50" s="20"/>
      <c r="C50" s="2" t="s">
        <v>28</v>
      </c>
      <c r="D50" s="3" t="s">
        <v>7</v>
      </c>
      <c r="E50" s="4" t="s">
        <v>7</v>
      </c>
      <c r="F50" s="4" t="s">
        <v>7</v>
      </c>
      <c r="G50" s="4" t="s">
        <v>7</v>
      </c>
      <c r="H50" s="4" t="s">
        <v>7</v>
      </c>
      <c r="I50" s="4" t="s">
        <v>7</v>
      </c>
      <c r="J50" s="4" t="s">
        <v>7</v>
      </c>
      <c r="K50" s="4" t="s">
        <v>7</v>
      </c>
      <c r="L50" s="4" t="s">
        <v>7</v>
      </c>
      <c r="M50" s="4" t="s">
        <v>7</v>
      </c>
      <c r="N50" s="4" t="s">
        <v>7</v>
      </c>
      <c r="O50" s="4" t="s">
        <v>7</v>
      </c>
      <c r="P50" s="4" t="s">
        <v>7</v>
      </c>
      <c r="Q50" s="4" t="s">
        <v>7</v>
      </c>
    </row>
    <row r="51" spans="1:17" ht="16.5">
      <c r="A51" s="1"/>
      <c r="B51" s="1"/>
      <c r="C51" s="1"/>
      <c r="D51" s="1"/>
      <c r="E51" s="1"/>
      <c r="F51" s="1"/>
      <c r="G51" s="1"/>
      <c r="H51" s="1"/>
      <c r="I51" s="1"/>
      <c r="J51" s="1"/>
      <c r="K51" s="1"/>
      <c r="L51" s="1"/>
      <c r="M51" s="1"/>
      <c r="N51" s="1"/>
      <c r="O51" s="1"/>
      <c r="P51" s="1"/>
      <c r="Q51" s="1"/>
    </row>
    <row r="52" spans="1:17" ht="16.5">
      <c r="A52" s="1"/>
      <c r="B52" s="1"/>
      <c r="C52" s="1"/>
      <c r="D52" s="1"/>
      <c r="E52" s="1"/>
      <c r="F52" s="1"/>
      <c r="G52" s="1"/>
      <c r="H52" s="1"/>
      <c r="I52" s="1"/>
      <c r="J52" s="1"/>
      <c r="K52" s="1"/>
      <c r="L52" s="1"/>
      <c r="M52" s="1"/>
      <c r="N52" s="1"/>
      <c r="O52" s="1"/>
      <c r="P52" s="1"/>
      <c r="Q52" s="1"/>
    </row>
    <row r="53" spans="1:17" ht="17.25">
      <c r="A53" s="15"/>
      <c r="B53" s="15"/>
      <c r="C53" s="16"/>
      <c r="D53" s="17"/>
      <c r="E53" s="15"/>
      <c r="F53" s="15"/>
      <c r="G53" s="15"/>
      <c r="H53" s="15"/>
      <c r="I53" s="220"/>
      <c r="J53" s="220"/>
      <c r="K53" s="220"/>
      <c r="L53" s="15"/>
      <c r="M53" s="15"/>
      <c r="N53" s="15"/>
      <c r="O53" s="15"/>
      <c r="P53" s="15"/>
      <c r="Q53" s="15"/>
    </row>
    <row r="54" spans="1:17" ht="17.25">
      <c r="A54" s="15"/>
      <c r="B54" s="15"/>
      <c r="C54" s="16"/>
      <c r="D54" s="17"/>
      <c r="E54" s="15"/>
      <c r="F54" s="15"/>
      <c r="G54" s="15"/>
      <c r="H54" s="15"/>
      <c r="I54" s="220"/>
      <c r="J54" s="220"/>
      <c r="K54" s="220"/>
      <c r="L54" s="15"/>
      <c r="M54" s="15"/>
      <c r="N54" s="15"/>
      <c r="O54" s="15"/>
      <c r="P54" s="15"/>
      <c r="Q54" s="15"/>
    </row>
  </sheetData>
  <sheetProtection/>
  <mergeCells count="39">
    <mergeCell ref="P4:P5"/>
    <mergeCell ref="F4:F5"/>
    <mergeCell ref="G4:G5"/>
    <mergeCell ref="H4:H5"/>
    <mergeCell ref="I4:I5"/>
    <mergeCell ref="J4:J5"/>
    <mergeCell ref="L4:L5"/>
    <mergeCell ref="M4:M5"/>
    <mergeCell ref="N4:N5"/>
    <mergeCell ref="A37:A41"/>
    <mergeCell ref="B37:B41"/>
    <mergeCell ref="A34:A36"/>
    <mergeCell ref="B34:B36"/>
    <mergeCell ref="A21:A25"/>
    <mergeCell ref="A1:Q1"/>
    <mergeCell ref="A2:Q2"/>
    <mergeCell ref="B21:B22"/>
    <mergeCell ref="B14:B18"/>
    <mergeCell ref="A14:A18"/>
    <mergeCell ref="A4:A5"/>
    <mergeCell ref="B4:B5"/>
    <mergeCell ref="C4:C5"/>
    <mergeCell ref="Q4:Q5"/>
    <mergeCell ref="K4:K5"/>
    <mergeCell ref="A7:A11"/>
    <mergeCell ref="B7:B11"/>
    <mergeCell ref="D4:D5"/>
    <mergeCell ref="E4:E5"/>
    <mergeCell ref="O4:O5"/>
    <mergeCell ref="I53:K53"/>
    <mergeCell ref="I54:K54"/>
    <mergeCell ref="A19:A20"/>
    <mergeCell ref="A49:A50"/>
    <mergeCell ref="A47:A48"/>
    <mergeCell ref="A42:A46"/>
    <mergeCell ref="A29:A33"/>
    <mergeCell ref="B29:B33"/>
    <mergeCell ref="B42:B46"/>
    <mergeCell ref="B19:B20"/>
  </mergeCells>
  <printOptions/>
  <pageMargins left="0.15748031496062992" right="0.15748031496062992" top="0.15748031496062992" bottom="0.11811023622047245" header="0.5118110236220472" footer="0.5118110236220472"/>
  <pageSetup horizontalDpi="600" verticalDpi="600" orientation="landscape" paperSize="9" scale="77" r:id="rId1"/>
</worksheet>
</file>

<file path=xl/worksheets/sheet10.xml><?xml version="1.0" encoding="utf-8"?>
<worksheet xmlns="http://schemas.openxmlformats.org/spreadsheetml/2006/main" xmlns:r="http://schemas.openxmlformats.org/officeDocument/2006/relationships">
  <dimension ref="A1:N53"/>
  <sheetViews>
    <sheetView zoomScalePageLayoutView="0" workbookViewId="0" topLeftCell="A1">
      <selection activeCell="A2" sqref="A2:N2"/>
    </sheetView>
  </sheetViews>
  <sheetFormatPr defaultColWidth="9.00390625" defaultRowHeight="15.75"/>
  <cols>
    <col min="1" max="1" width="7.375" style="0" customWidth="1"/>
    <col min="2" max="2" width="9.00390625" style="0" customWidth="1"/>
    <col min="3" max="3" width="38.375" style="0" customWidth="1"/>
    <col min="4" max="4" width="10.875" style="0" customWidth="1"/>
    <col min="5" max="6" width="10.125" style="25" customWidth="1"/>
    <col min="7" max="14" width="10.125" style="0" customWidth="1"/>
  </cols>
  <sheetData>
    <row r="1" spans="1:14" ht="16.5">
      <c r="A1" s="220"/>
      <c r="B1" s="220"/>
      <c r="C1" s="220"/>
      <c r="D1" s="220"/>
      <c r="E1" s="220"/>
      <c r="F1" s="220"/>
      <c r="G1" s="220"/>
      <c r="H1" s="220"/>
      <c r="I1" s="220"/>
      <c r="J1" s="220"/>
      <c r="K1" s="220"/>
      <c r="L1" s="220"/>
      <c r="M1" s="220"/>
      <c r="N1" s="220"/>
    </row>
    <row r="2" spans="1:14" ht="16.5">
      <c r="A2" s="231" t="s">
        <v>355</v>
      </c>
      <c r="B2" s="231"/>
      <c r="C2" s="231"/>
      <c r="D2" s="231"/>
      <c r="E2" s="231"/>
      <c r="F2" s="231"/>
      <c r="G2" s="231"/>
      <c r="H2" s="231"/>
      <c r="I2" s="231"/>
      <c r="J2" s="231"/>
      <c r="K2" s="231"/>
      <c r="L2" s="231"/>
      <c r="M2" s="231"/>
      <c r="N2" s="231"/>
    </row>
    <row r="3" spans="1:14" ht="16.5">
      <c r="A3" s="1"/>
      <c r="B3" s="1"/>
      <c r="C3" s="1"/>
      <c r="D3" s="1"/>
      <c r="E3" s="86"/>
      <c r="F3" s="86"/>
      <c r="G3" s="1"/>
      <c r="H3" s="1"/>
      <c r="I3" s="1"/>
      <c r="J3" s="1"/>
      <c r="K3" s="1"/>
      <c r="L3" s="1"/>
      <c r="M3" s="1"/>
      <c r="N3" s="1"/>
    </row>
    <row r="4" spans="1:14" ht="15.75">
      <c r="A4" s="223" t="s">
        <v>0</v>
      </c>
      <c r="B4" s="223" t="s">
        <v>1</v>
      </c>
      <c r="C4" s="223" t="s">
        <v>2</v>
      </c>
      <c r="D4" s="227" t="s">
        <v>89</v>
      </c>
      <c r="E4" s="253" t="s">
        <v>186</v>
      </c>
      <c r="F4" s="255" t="s">
        <v>187</v>
      </c>
      <c r="G4" s="226" t="s">
        <v>188</v>
      </c>
      <c r="H4" s="226" t="s">
        <v>189</v>
      </c>
      <c r="I4" s="226" t="s">
        <v>190</v>
      </c>
      <c r="J4" s="226" t="s">
        <v>191</v>
      </c>
      <c r="K4" s="226" t="s">
        <v>192</v>
      </c>
      <c r="L4" s="226" t="s">
        <v>193</v>
      </c>
      <c r="M4" s="226" t="s">
        <v>194</v>
      </c>
      <c r="N4" s="226" t="s">
        <v>195</v>
      </c>
    </row>
    <row r="5" spans="1:14" ht="22.5" customHeight="1">
      <c r="A5" s="224"/>
      <c r="B5" s="224"/>
      <c r="C5" s="224"/>
      <c r="D5" s="228"/>
      <c r="E5" s="254"/>
      <c r="F5" s="255"/>
      <c r="G5" s="226"/>
      <c r="H5" s="226"/>
      <c r="I5" s="226"/>
      <c r="J5" s="226"/>
      <c r="K5" s="226"/>
      <c r="L5" s="226"/>
      <c r="M5" s="226"/>
      <c r="N5" s="226"/>
    </row>
    <row r="6" spans="1:14" ht="47.25">
      <c r="A6" s="223">
        <v>1</v>
      </c>
      <c r="B6" s="223" t="s">
        <v>3</v>
      </c>
      <c r="C6" s="2" t="s">
        <v>4</v>
      </c>
      <c r="D6" s="3"/>
      <c r="E6" s="9"/>
      <c r="F6" s="9"/>
      <c r="G6" s="4"/>
      <c r="H6" s="4"/>
      <c r="I6" s="4"/>
      <c r="J6" s="4"/>
      <c r="K6" s="4"/>
      <c r="L6" s="4"/>
      <c r="M6" s="4"/>
      <c r="N6" s="4"/>
    </row>
    <row r="7" spans="1:14" ht="31.5">
      <c r="A7" s="225"/>
      <c r="B7" s="225"/>
      <c r="C7" s="5" t="s">
        <v>30</v>
      </c>
      <c r="D7" s="6">
        <v>0.8</v>
      </c>
      <c r="E7" s="7">
        <v>1</v>
      </c>
      <c r="F7" s="7">
        <v>1</v>
      </c>
      <c r="G7" s="7">
        <v>1</v>
      </c>
      <c r="H7" s="7">
        <v>1</v>
      </c>
      <c r="I7" s="7">
        <v>1</v>
      </c>
      <c r="J7" s="7">
        <v>1</v>
      </c>
      <c r="K7" s="7">
        <v>1</v>
      </c>
      <c r="L7" s="7">
        <v>1</v>
      </c>
      <c r="M7" s="7">
        <v>0.5</v>
      </c>
      <c r="N7" s="7">
        <v>0.5</v>
      </c>
    </row>
    <row r="8" spans="1:14" ht="31.5">
      <c r="A8" s="225"/>
      <c r="B8" s="225"/>
      <c r="C8" s="5" t="s">
        <v>31</v>
      </c>
      <c r="D8" s="6" t="s">
        <v>32</v>
      </c>
      <c r="E8" s="7">
        <v>1</v>
      </c>
      <c r="F8" s="7">
        <v>1</v>
      </c>
      <c r="G8" s="7">
        <v>1</v>
      </c>
      <c r="H8" s="7">
        <v>1</v>
      </c>
      <c r="I8" s="7">
        <v>1</v>
      </c>
      <c r="J8" s="7">
        <v>1</v>
      </c>
      <c r="K8" s="7">
        <v>1</v>
      </c>
      <c r="L8" s="7">
        <v>0.5</v>
      </c>
      <c r="M8" s="7">
        <v>0</v>
      </c>
      <c r="N8" s="7">
        <v>0</v>
      </c>
    </row>
    <row r="9" spans="1:14" ht="31.5">
      <c r="A9" s="225"/>
      <c r="B9" s="225"/>
      <c r="C9" s="2" t="s">
        <v>29</v>
      </c>
      <c r="D9" s="3" t="s">
        <v>7</v>
      </c>
      <c r="E9" s="9" t="s">
        <v>7</v>
      </c>
      <c r="F9" s="9" t="s">
        <v>7</v>
      </c>
      <c r="G9" s="4" t="s">
        <v>7</v>
      </c>
      <c r="H9" s="4" t="s">
        <v>7</v>
      </c>
      <c r="I9" s="4" t="s">
        <v>7</v>
      </c>
      <c r="J9" s="4" t="s">
        <v>7</v>
      </c>
      <c r="K9" s="4" t="s">
        <v>7</v>
      </c>
      <c r="L9" s="4" t="s">
        <v>7</v>
      </c>
      <c r="M9" s="4" t="s">
        <v>196</v>
      </c>
      <c r="N9" s="4" t="s">
        <v>196</v>
      </c>
    </row>
    <row r="10" spans="1:14" ht="31.5">
      <c r="A10" s="224"/>
      <c r="B10" s="224"/>
      <c r="C10" s="2" t="s">
        <v>71</v>
      </c>
      <c r="D10" s="3" t="s">
        <v>7</v>
      </c>
      <c r="E10" s="9" t="s">
        <v>7</v>
      </c>
      <c r="F10" s="9" t="s">
        <v>7</v>
      </c>
      <c r="G10" s="4" t="s">
        <v>7</v>
      </c>
      <c r="H10" s="4" t="s">
        <v>7</v>
      </c>
      <c r="I10" s="4" t="s">
        <v>7</v>
      </c>
      <c r="J10" s="4" t="s">
        <v>7</v>
      </c>
      <c r="K10" s="4" t="s">
        <v>7</v>
      </c>
      <c r="L10" s="4" t="s">
        <v>7</v>
      </c>
      <c r="M10" s="4" t="s">
        <v>196</v>
      </c>
      <c r="N10" s="4" t="s">
        <v>196</v>
      </c>
    </row>
    <row r="11" spans="1:14" ht="47.25">
      <c r="A11" s="8">
        <v>2</v>
      </c>
      <c r="B11" s="8" t="s">
        <v>6</v>
      </c>
      <c r="C11" s="2" t="s">
        <v>33</v>
      </c>
      <c r="D11" s="3" t="s">
        <v>7</v>
      </c>
      <c r="E11" s="9" t="s">
        <v>7</v>
      </c>
      <c r="F11" s="9" t="s">
        <v>7</v>
      </c>
      <c r="G11" s="4" t="s">
        <v>7</v>
      </c>
      <c r="H11" s="4" t="s">
        <v>7</v>
      </c>
      <c r="I11" s="4" t="s">
        <v>7</v>
      </c>
      <c r="J11" s="4" t="s">
        <v>7</v>
      </c>
      <c r="K11" s="4" t="s">
        <v>7</v>
      </c>
      <c r="L11" s="4" t="s">
        <v>7</v>
      </c>
      <c r="M11" s="4" t="s">
        <v>7</v>
      </c>
      <c r="N11" s="4" t="s">
        <v>7</v>
      </c>
    </row>
    <row r="12" spans="1:14" ht="31.5">
      <c r="A12" s="8">
        <v>3</v>
      </c>
      <c r="B12" s="8" t="s">
        <v>8</v>
      </c>
      <c r="C12" s="2" t="s">
        <v>67</v>
      </c>
      <c r="D12" s="3" t="s">
        <v>9</v>
      </c>
      <c r="E12" s="9">
        <v>1</v>
      </c>
      <c r="F12" s="9">
        <v>1</v>
      </c>
      <c r="G12" s="9">
        <v>1</v>
      </c>
      <c r="H12" s="9">
        <v>1</v>
      </c>
      <c r="I12" s="9">
        <v>1</v>
      </c>
      <c r="J12" s="9">
        <v>1</v>
      </c>
      <c r="K12" s="9">
        <v>1</v>
      </c>
      <c r="L12" s="9">
        <v>1</v>
      </c>
      <c r="M12" s="9">
        <v>0</v>
      </c>
      <c r="N12" s="9">
        <v>0</v>
      </c>
    </row>
    <row r="13" spans="1:14" ht="51.75">
      <c r="A13" s="223">
        <v>4</v>
      </c>
      <c r="B13" s="223" t="s">
        <v>21</v>
      </c>
      <c r="C13" s="2" t="s">
        <v>34</v>
      </c>
      <c r="D13" s="3" t="s">
        <v>7</v>
      </c>
      <c r="E13" s="87" t="s">
        <v>7</v>
      </c>
      <c r="F13" s="87" t="s">
        <v>70</v>
      </c>
      <c r="G13" s="23" t="s">
        <v>70</v>
      </c>
      <c r="H13" s="23" t="s">
        <v>70</v>
      </c>
      <c r="I13" s="23" t="s">
        <v>70</v>
      </c>
      <c r="J13" s="23" t="s">
        <v>70</v>
      </c>
      <c r="K13" s="23" t="s">
        <v>70</v>
      </c>
      <c r="L13" s="23" t="s">
        <v>70</v>
      </c>
      <c r="M13" s="23" t="s">
        <v>70</v>
      </c>
      <c r="N13" s="23" t="s">
        <v>70</v>
      </c>
    </row>
    <row r="14" spans="1:14" ht="63">
      <c r="A14" s="225"/>
      <c r="B14" s="225"/>
      <c r="C14" s="2" t="s">
        <v>35</v>
      </c>
      <c r="D14" s="3" t="s">
        <v>7</v>
      </c>
      <c r="E14" s="87" t="s">
        <v>70</v>
      </c>
      <c r="F14" s="87" t="s">
        <v>70</v>
      </c>
      <c r="G14" s="23" t="s">
        <v>70</v>
      </c>
      <c r="H14" s="23" t="s">
        <v>70</v>
      </c>
      <c r="I14" s="23" t="s">
        <v>70</v>
      </c>
      <c r="J14" s="23" t="s">
        <v>70</v>
      </c>
      <c r="K14" s="23" t="s">
        <v>70</v>
      </c>
      <c r="L14" s="23" t="s">
        <v>70</v>
      </c>
      <c r="M14" s="23" t="s">
        <v>70</v>
      </c>
      <c r="N14" s="23" t="s">
        <v>70</v>
      </c>
    </row>
    <row r="15" spans="1:14" ht="51.75">
      <c r="A15" s="225"/>
      <c r="B15" s="225"/>
      <c r="C15" s="2" t="s">
        <v>36</v>
      </c>
      <c r="D15" s="3" t="s">
        <v>7</v>
      </c>
      <c r="E15" s="87" t="s">
        <v>70</v>
      </c>
      <c r="F15" s="87" t="s">
        <v>70</v>
      </c>
      <c r="G15" s="4" t="s">
        <v>7</v>
      </c>
      <c r="H15" s="23" t="s">
        <v>70</v>
      </c>
      <c r="I15" s="23" t="s">
        <v>70</v>
      </c>
      <c r="J15" s="23" t="s">
        <v>70</v>
      </c>
      <c r="K15" s="23" t="s">
        <v>70</v>
      </c>
      <c r="L15" s="23" t="s">
        <v>70</v>
      </c>
      <c r="M15" s="23" t="s">
        <v>70</v>
      </c>
      <c r="N15" s="23" t="s">
        <v>70</v>
      </c>
    </row>
    <row r="16" spans="1:14" ht="31.5">
      <c r="A16" s="225"/>
      <c r="B16" s="225"/>
      <c r="C16" s="2" t="s">
        <v>37</v>
      </c>
      <c r="D16" s="3" t="s">
        <v>5</v>
      </c>
      <c r="E16" s="9">
        <v>0.75</v>
      </c>
      <c r="F16" s="9">
        <v>0.9</v>
      </c>
      <c r="G16" s="9">
        <v>0.5</v>
      </c>
      <c r="H16" s="24">
        <v>0.39</v>
      </c>
      <c r="I16" s="24">
        <v>0.52</v>
      </c>
      <c r="J16" s="24">
        <v>0.62</v>
      </c>
      <c r="K16" s="24">
        <v>0.33</v>
      </c>
      <c r="L16" s="24">
        <v>0.37</v>
      </c>
      <c r="M16" s="24">
        <v>0</v>
      </c>
      <c r="N16" s="24">
        <v>0.14</v>
      </c>
    </row>
    <row r="17" spans="1:14" ht="47.25">
      <c r="A17" s="224"/>
      <c r="B17" s="224"/>
      <c r="C17" s="2" t="s">
        <v>38</v>
      </c>
      <c r="D17" s="3" t="s">
        <v>5</v>
      </c>
      <c r="E17" s="9">
        <v>1</v>
      </c>
      <c r="F17" s="9">
        <v>1</v>
      </c>
      <c r="G17" s="9">
        <v>1</v>
      </c>
      <c r="H17" s="9">
        <v>1</v>
      </c>
      <c r="I17" s="9">
        <v>1</v>
      </c>
      <c r="J17" s="9">
        <v>1</v>
      </c>
      <c r="K17" s="9">
        <v>1</v>
      </c>
      <c r="L17" s="9">
        <v>1</v>
      </c>
      <c r="M17" s="9">
        <v>1</v>
      </c>
      <c r="N17" s="9">
        <v>1</v>
      </c>
    </row>
    <row r="18" spans="1:14" ht="16.5">
      <c r="A18" s="221">
        <v>5</v>
      </c>
      <c r="B18" s="221" t="s">
        <v>39</v>
      </c>
      <c r="C18" s="5" t="s">
        <v>40</v>
      </c>
      <c r="D18" s="10" t="s">
        <v>7</v>
      </c>
      <c r="E18" s="7" t="s">
        <v>7</v>
      </c>
      <c r="F18" s="7" t="s">
        <v>7</v>
      </c>
      <c r="G18" s="11" t="s">
        <v>7</v>
      </c>
      <c r="H18" s="11" t="s">
        <v>7</v>
      </c>
      <c r="I18" s="11" t="s">
        <v>7</v>
      </c>
      <c r="J18" s="11" t="s">
        <v>7</v>
      </c>
      <c r="K18" s="11" t="s">
        <v>7</v>
      </c>
      <c r="L18" s="11" t="s">
        <v>7</v>
      </c>
      <c r="M18" s="4" t="s">
        <v>196</v>
      </c>
      <c r="N18" s="4" t="s">
        <v>196</v>
      </c>
    </row>
    <row r="19" spans="1:14" ht="31.5">
      <c r="A19" s="222"/>
      <c r="B19" s="222"/>
      <c r="C19" s="5" t="s">
        <v>41</v>
      </c>
      <c r="D19" s="10" t="s">
        <v>7</v>
      </c>
      <c r="E19" s="88" t="s">
        <v>7</v>
      </c>
      <c r="F19" s="88" t="s">
        <v>7</v>
      </c>
      <c r="G19" s="22" t="s">
        <v>7</v>
      </c>
      <c r="H19" s="22" t="s">
        <v>7</v>
      </c>
      <c r="I19" s="22" t="s">
        <v>7</v>
      </c>
      <c r="J19" s="22" t="s">
        <v>7</v>
      </c>
      <c r="K19" s="22" t="s">
        <v>7</v>
      </c>
      <c r="L19" s="22" t="s">
        <v>7</v>
      </c>
      <c r="M19" s="22" t="s">
        <v>7</v>
      </c>
      <c r="N19" s="22" t="s">
        <v>7</v>
      </c>
    </row>
    <row r="20" spans="1:14" ht="16.5">
      <c r="A20" s="223">
        <v>6</v>
      </c>
      <c r="B20" s="223" t="s">
        <v>10</v>
      </c>
      <c r="C20" s="2" t="s">
        <v>42</v>
      </c>
      <c r="D20" s="3" t="s">
        <v>11</v>
      </c>
      <c r="E20" s="89" t="s">
        <v>11</v>
      </c>
      <c r="F20" s="89" t="s">
        <v>11</v>
      </c>
      <c r="G20" s="18" t="s">
        <v>11</v>
      </c>
      <c r="H20" s="18" t="s">
        <v>11</v>
      </c>
      <c r="I20" s="18" t="s">
        <v>11</v>
      </c>
      <c r="J20" s="18" t="s">
        <v>11</v>
      </c>
      <c r="K20" s="18" t="s">
        <v>11</v>
      </c>
      <c r="L20" s="18" t="s">
        <v>11</v>
      </c>
      <c r="M20" s="18" t="s">
        <v>87</v>
      </c>
      <c r="N20" s="18" t="s">
        <v>87</v>
      </c>
    </row>
    <row r="21" spans="1:14" ht="97.5">
      <c r="A21" s="225"/>
      <c r="B21" s="224"/>
      <c r="C21" s="2" t="s">
        <v>73</v>
      </c>
      <c r="D21" s="3" t="s">
        <v>12</v>
      </c>
      <c r="E21" s="9"/>
      <c r="F21" s="9"/>
      <c r="G21" s="9"/>
      <c r="H21" s="9"/>
      <c r="I21" s="9"/>
      <c r="J21" s="9"/>
      <c r="K21" s="24"/>
      <c r="L21" s="24"/>
      <c r="M21" s="9"/>
      <c r="N21" s="9"/>
    </row>
    <row r="22" spans="1:14" ht="31.5">
      <c r="A22" s="225"/>
      <c r="B22" s="8"/>
      <c r="C22" s="2" t="s">
        <v>43</v>
      </c>
      <c r="D22" s="3" t="s">
        <v>7</v>
      </c>
      <c r="E22" s="9" t="s">
        <v>7</v>
      </c>
      <c r="F22" s="9" t="s">
        <v>7</v>
      </c>
      <c r="G22" s="4" t="s">
        <v>7</v>
      </c>
      <c r="H22" s="4" t="s">
        <v>7</v>
      </c>
      <c r="I22" s="4" t="s">
        <v>7</v>
      </c>
      <c r="J22" s="4" t="s">
        <v>7</v>
      </c>
      <c r="K22" s="4" t="s">
        <v>7</v>
      </c>
      <c r="L22" s="4" t="s">
        <v>7</v>
      </c>
      <c r="M22" s="4" t="s">
        <v>7</v>
      </c>
      <c r="N22" s="4" t="s">
        <v>7</v>
      </c>
    </row>
    <row r="23" spans="1:14" ht="31.5">
      <c r="A23" s="225"/>
      <c r="B23" s="8"/>
      <c r="C23" s="2" t="s">
        <v>45</v>
      </c>
      <c r="D23" s="3" t="s">
        <v>7</v>
      </c>
      <c r="E23" s="9" t="s">
        <v>7</v>
      </c>
      <c r="F23" s="9" t="s">
        <v>7</v>
      </c>
      <c r="G23" s="4" t="s">
        <v>7</v>
      </c>
      <c r="H23" s="4" t="s">
        <v>7</v>
      </c>
      <c r="I23" s="4" t="s">
        <v>7</v>
      </c>
      <c r="J23" s="4" t="s">
        <v>7</v>
      </c>
      <c r="K23" s="4" t="s">
        <v>7</v>
      </c>
      <c r="L23" s="4" t="s">
        <v>7</v>
      </c>
      <c r="M23" s="4" t="s">
        <v>7</v>
      </c>
      <c r="N23" s="4" t="s">
        <v>7</v>
      </c>
    </row>
    <row r="24" spans="1:14" ht="31.5">
      <c r="A24" s="224"/>
      <c r="B24" s="8"/>
      <c r="C24" s="2" t="s">
        <v>44</v>
      </c>
      <c r="D24" s="3" t="s">
        <v>7</v>
      </c>
      <c r="E24" s="89" t="s">
        <v>7</v>
      </c>
      <c r="F24" s="89" t="s">
        <v>7</v>
      </c>
      <c r="G24" s="18" t="s">
        <v>7</v>
      </c>
      <c r="H24" s="18" t="s">
        <v>7</v>
      </c>
      <c r="I24" s="18" t="s">
        <v>7</v>
      </c>
      <c r="J24" s="18" t="s">
        <v>7</v>
      </c>
      <c r="K24" s="18" t="s">
        <v>7</v>
      </c>
      <c r="L24" s="18" t="s">
        <v>7</v>
      </c>
      <c r="M24" s="18" t="s">
        <v>7</v>
      </c>
      <c r="N24" s="18" t="s">
        <v>7</v>
      </c>
    </row>
    <row r="25" spans="1:14" ht="51.75">
      <c r="A25" s="8">
        <v>7</v>
      </c>
      <c r="B25" s="8" t="s">
        <v>13</v>
      </c>
      <c r="C25" s="2" t="s">
        <v>46</v>
      </c>
      <c r="D25" s="3" t="s">
        <v>7</v>
      </c>
      <c r="E25" s="90" t="s">
        <v>70</v>
      </c>
      <c r="F25" s="90" t="s">
        <v>70</v>
      </c>
      <c r="G25" s="21" t="s">
        <v>70</v>
      </c>
      <c r="H25" s="21" t="s">
        <v>70</v>
      </c>
      <c r="I25" s="21" t="s">
        <v>70</v>
      </c>
      <c r="J25" s="21" t="s">
        <v>70</v>
      </c>
      <c r="K25" s="21" t="s">
        <v>70</v>
      </c>
      <c r="L25" s="21" t="s">
        <v>70</v>
      </c>
      <c r="M25" s="21" t="s">
        <v>70</v>
      </c>
      <c r="N25" s="21" t="s">
        <v>70</v>
      </c>
    </row>
    <row r="26" spans="1:14" ht="18.75" customHeight="1">
      <c r="A26" s="8">
        <v>8</v>
      </c>
      <c r="B26" s="8" t="s">
        <v>14</v>
      </c>
      <c r="C26" s="2" t="s">
        <v>47</v>
      </c>
      <c r="D26" s="3" t="s">
        <v>15</v>
      </c>
      <c r="E26" s="9">
        <v>0.2629</v>
      </c>
      <c r="F26" s="9">
        <v>0.2894</v>
      </c>
      <c r="G26" s="24">
        <v>0.1563</v>
      </c>
      <c r="H26" s="24">
        <v>0.3661</v>
      </c>
      <c r="I26" s="24">
        <v>0.3431</v>
      </c>
      <c r="J26" s="24">
        <v>0.2658</v>
      </c>
      <c r="K26" s="24">
        <v>0.4286</v>
      </c>
      <c r="L26" s="9">
        <v>0.25</v>
      </c>
      <c r="M26" s="36">
        <v>1</v>
      </c>
      <c r="N26" s="36">
        <v>1</v>
      </c>
    </row>
    <row r="27" spans="1:14" ht="47.25">
      <c r="A27" s="8">
        <v>9</v>
      </c>
      <c r="B27" s="8" t="s">
        <v>16</v>
      </c>
      <c r="C27" s="2" t="s">
        <v>48</v>
      </c>
      <c r="D27" s="3" t="s">
        <v>17</v>
      </c>
      <c r="E27" s="9">
        <v>0.9</v>
      </c>
      <c r="F27" s="9">
        <v>0.9</v>
      </c>
      <c r="G27" s="9">
        <v>0.9</v>
      </c>
      <c r="H27" s="9">
        <v>0.9</v>
      </c>
      <c r="I27" s="9">
        <v>0.9</v>
      </c>
      <c r="J27" s="9">
        <v>0.9</v>
      </c>
      <c r="K27" s="9">
        <v>0.9</v>
      </c>
      <c r="L27" s="9">
        <v>0.9</v>
      </c>
      <c r="M27" s="9">
        <v>0.9</v>
      </c>
      <c r="N27" s="9">
        <v>0.9</v>
      </c>
    </row>
    <row r="28" spans="1:14" ht="63">
      <c r="A28" s="223">
        <v>10</v>
      </c>
      <c r="B28" s="223" t="s">
        <v>18</v>
      </c>
      <c r="C28" s="2" t="s">
        <v>49</v>
      </c>
      <c r="D28" s="3" t="s">
        <v>7</v>
      </c>
      <c r="E28" s="9" t="s">
        <v>7</v>
      </c>
      <c r="F28" s="9" t="s">
        <v>7</v>
      </c>
      <c r="G28" s="4" t="s">
        <v>7</v>
      </c>
      <c r="H28" s="4" t="s">
        <v>7</v>
      </c>
      <c r="I28" s="4" t="s">
        <v>7</v>
      </c>
      <c r="J28" s="4" t="s">
        <v>7</v>
      </c>
      <c r="K28" s="4" t="s">
        <v>7</v>
      </c>
      <c r="L28" s="4" t="s">
        <v>7</v>
      </c>
      <c r="M28" s="4" t="s">
        <v>7</v>
      </c>
      <c r="N28" s="4" t="s">
        <v>7</v>
      </c>
    </row>
    <row r="29" spans="1:14" ht="63">
      <c r="A29" s="225"/>
      <c r="B29" s="225"/>
      <c r="C29" s="2" t="s">
        <v>50</v>
      </c>
      <c r="D29" s="3" t="s">
        <v>7</v>
      </c>
      <c r="E29" s="91" t="s">
        <v>7</v>
      </c>
      <c r="F29" s="91" t="s">
        <v>7</v>
      </c>
      <c r="G29" s="26" t="s">
        <v>7</v>
      </c>
      <c r="H29" s="26" t="s">
        <v>7</v>
      </c>
      <c r="I29" s="26" t="s">
        <v>7</v>
      </c>
      <c r="J29" s="26" t="s">
        <v>7</v>
      </c>
      <c r="K29" s="26" t="s">
        <v>7</v>
      </c>
      <c r="L29" s="26" t="s">
        <v>7</v>
      </c>
      <c r="M29" s="26" t="s">
        <v>7</v>
      </c>
      <c r="N29" s="26" t="s">
        <v>7</v>
      </c>
    </row>
    <row r="30" spans="1:14" ht="63">
      <c r="A30" s="225"/>
      <c r="B30" s="225"/>
      <c r="C30" s="2" t="s">
        <v>51</v>
      </c>
      <c r="D30" s="3" t="s">
        <v>5</v>
      </c>
      <c r="E30" s="9">
        <v>0.7</v>
      </c>
      <c r="F30" s="9">
        <v>0.7</v>
      </c>
      <c r="G30" s="9">
        <v>0.7</v>
      </c>
      <c r="H30" s="9">
        <v>0.7</v>
      </c>
      <c r="I30" s="9">
        <v>0.7</v>
      </c>
      <c r="J30" s="9">
        <v>0.7</v>
      </c>
      <c r="K30" s="9">
        <v>0.7</v>
      </c>
      <c r="L30" s="9">
        <v>0.7</v>
      </c>
      <c r="M30" s="9">
        <v>0.7</v>
      </c>
      <c r="N30" s="9">
        <v>0.7</v>
      </c>
    </row>
    <row r="31" spans="1:14" ht="94.5">
      <c r="A31" s="225"/>
      <c r="B31" s="225"/>
      <c r="C31" s="2" t="s">
        <v>68</v>
      </c>
      <c r="D31" s="3" t="s">
        <v>5</v>
      </c>
      <c r="E31" s="9">
        <v>1</v>
      </c>
      <c r="F31" s="9">
        <v>1</v>
      </c>
      <c r="G31" s="9">
        <v>1</v>
      </c>
      <c r="H31" s="9">
        <v>1</v>
      </c>
      <c r="I31" s="9">
        <v>1</v>
      </c>
      <c r="J31" s="9">
        <v>1</v>
      </c>
      <c r="K31" s="9">
        <v>1</v>
      </c>
      <c r="L31" s="9">
        <v>1</v>
      </c>
      <c r="M31" s="9">
        <v>1</v>
      </c>
      <c r="N31" s="9">
        <v>1</v>
      </c>
    </row>
    <row r="32" spans="1:14" ht="16.5">
      <c r="A32" s="224"/>
      <c r="B32" s="224"/>
      <c r="C32" s="2" t="s">
        <v>52</v>
      </c>
      <c r="D32" s="3" t="s">
        <v>20</v>
      </c>
      <c r="E32" s="9">
        <v>0.35</v>
      </c>
      <c r="F32" s="9">
        <v>0.36</v>
      </c>
      <c r="G32" s="9">
        <v>0.4</v>
      </c>
      <c r="H32" s="9">
        <v>0.37</v>
      </c>
      <c r="I32" s="9">
        <v>0.3</v>
      </c>
      <c r="J32" s="9">
        <v>0.38</v>
      </c>
      <c r="K32" s="9">
        <v>0.33</v>
      </c>
      <c r="L32" s="9">
        <v>0.25</v>
      </c>
      <c r="M32" s="9">
        <v>0.35</v>
      </c>
      <c r="N32" s="9">
        <v>0.49</v>
      </c>
    </row>
    <row r="33" spans="1:14" ht="16.5">
      <c r="A33" s="223">
        <v>11</v>
      </c>
      <c r="B33" s="223" t="s">
        <v>22</v>
      </c>
      <c r="C33" s="2" t="s">
        <v>23</v>
      </c>
      <c r="D33" s="3" t="s">
        <v>19</v>
      </c>
      <c r="E33" s="9">
        <v>1</v>
      </c>
      <c r="F33" s="9">
        <v>1</v>
      </c>
      <c r="G33" s="9">
        <v>1</v>
      </c>
      <c r="H33" s="9">
        <v>1</v>
      </c>
      <c r="I33" s="9">
        <v>1</v>
      </c>
      <c r="J33" s="9">
        <v>1</v>
      </c>
      <c r="K33" s="9">
        <v>1</v>
      </c>
      <c r="L33" s="9">
        <v>1</v>
      </c>
      <c r="M33" s="9">
        <v>1</v>
      </c>
      <c r="N33" s="9">
        <v>1</v>
      </c>
    </row>
    <row r="34" spans="1:14" ht="78.75">
      <c r="A34" s="225"/>
      <c r="B34" s="225"/>
      <c r="C34" s="38" t="s">
        <v>53</v>
      </c>
      <c r="D34" s="39" t="s">
        <v>7</v>
      </c>
      <c r="E34" s="92" t="s">
        <v>7</v>
      </c>
      <c r="F34" s="92"/>
      <c r="G34" s="93"/>
      <c r="H34" s="93" t="s">
        <v>7</v>
      </c>
      <c r="I34" s="93" t="s">
        <v>7</v>
      </c>
      <c r="J34" s="93"/>
      <c r="K34" s="93" t="s">
        <v>7</v>
      </c>
      <c r="L34" s="93" t="s">
        <v>7</v>
      </c>
      <c r="M34" s="93" t="s">
        <v>7</v>
      </c>
      <c r="N34" s="93" t="s">
        <v>7</v>
      </c>
    </row>
    <row r="35" spans="1:14" ht="31.5">
      <c r="A35" s="224"/>
      <c r="B35" s="224"/>
      <c r="C35" s="38" t="s">
        <v>54</v>
      </c>
      <c r="D35" s="39" t="s">
        <v>24</v>
      </c>
      <c r="E35" s="41">
        <v>0.2</v>
      </c>
      <c r="F35" s="41">
        <v>0.17</v>
      </c>
      <c r="G35" s="41">
        <v>0.14</v>
      </c>
      <c r="H35" s="41">
        <v>0.23</v>
      </c>
      <c r="I35" s="40">
        <v>0.35</v>
      </c>
      <c r="J35" s="41">
        <v>0.39</v>
      </c>
      <c r="K35" s="41">
        <v>0.36</v>
      </c>
      <c r="L35" s="41">
        <v>0.35</v>
      </c>
      <c r="M35" s="41">
        <v>0.4</v>
      </c>
      <c r="N35" s="40">
        <v>0.45</v>
      </c>
    </row>
    <row r="36" spans="1:14" ht="31.5">
      <c r="A36" s="223">
        <v>12</v>
      </c>
      <c r="B36" s="223" t="s">
        <v>25</v>
      </c>
      <c r="C36" s="2" t="s">
        <v>26</v>
      </c>
      <c r="D36" s="3" t="s">
        <v>17</v>
      </c>
      <c r="E36" s="9">
        <v>1</v>
      </c>
      <c r="F36" s="9">
        <v>1</v>
      </c>
      <c r="G36" s="9">
        <v>1</v>
      </c>
      <c r="H36" s="9">
        <v>1</v>
      </c>
      <c r="I36" s="9">
        <v>1</v>
      </c>
      <c r="J36" s="9">
        <v>1</v>
      </c>
      <c r="K36" s="9">
        <v>1</v>
      </c>
      <c r="L36" s="9">
        <v>1</v>
      </c>
      <c r="M36" s="9">
        <v>0.95</v>
      </c>
      <c r="N36" s="9">
        <v>0.95</v>
      </c>
    </row>
    <row r="37" spans="1:14" ht="47.25">
      <c r="A37" s="225"/>
      <c r="B37" s="225"/>
      <c r="C37" s="38" t="s">
        <v>27</v>
      </c>
      <c r="D37" s="39" t="s">
        <v>5</v>
      </c>
      <c r="E37" s="41">
        <v>0.9</v>
      </c>
      <c r="F37" s="41">
        <v>0.87</v>
      </c>
      <c r="G37" s="41">
        <v>0.92</v>
      </c>
      <c r="H37" s="41">
        <v>0.8</v>
      </c>
      <c r="I37" s="41">
        <v>0.85</v>
      </c>
      <c r="J37" s="41">
        <v>0.8</v>
      </c>
      <c r="K37" s="41">
        <v>0.85</v>
      </c>
      <c r="L37" s="41">
        <v>0.8</v>
      </c>
      <c r="M37" s="41">
        <v>0.6</v>
      </c>
      <c r="N37" s="41">
        <v>0.6</v>
      </c>
    </row>
    <row r="38" spans="1:14" ht="47.25">
      <c r="A38" s="225"/>
      <c r="B38" s="225"/>
      <c r="C38" s="38" t="s">
        <v>55</v>
      </c>
      <c r="D38" s="94">
        <v>1</v>
      </c>
      <c r="E38" s="41">
        <v>0.7</v>
      </c>
      <c r="F38" s="41">
        <v>1</v>
      </c>
      <c r="G38" s="41">
        <v>0.82</v>
      </c>
      <c r="H38" s="41">
        <v>1</v>
      </c>
      <c r="I38" s="41">
        <v>1</v>
      </c>
      <c r="J38" s="41">
        <v>0.95</v>
      </c>
      <c r="K38" s="41">
        <v>1</v>
      </c>
      <c r="L38" s="41">
        <v>1</v>
      </c>
      <c r="M38" s="41">
        <v>1</v>
      </c>
      <c r="N38" s="41">
        <v>1</v>
      </c>
    </row>
    <row r="39" spans="1:14" ht="31.5">
      <c r="A39" s="225"/>
      <c r="B39" s="225"/>
      <c r="C39" s="38" t="s">
        <v>56</v>
      </c>
      <c r="D39" s="39" t="s">
        <v>69</v>
      </c>
      <c r="E39" s="41">
        <v>0.68</v>
      </c>
      <c r="F39" s="41">
        <v>0.75</v>
      </c>
      <c r="G39" s="41">
        <v>0.8</v>
      </c>
      <c r="H39" s="41">
        <v>0.6</v>
      </c>
      <c r="I39" s="41">
        <v>0.6</v>
      </c>
      <c r="J39" s="41">
        <v>0.6</v>
      </c>
      <c r="K39" s="41">
        <v>0.6</v>
      </c>
      <c r="L39" s="41">
        <v>0.6</v>
      </c>
      <c r="M39" s="41">
        <v>0.4</v>
      </c>
      <c r="N39" s="41">
        <v>0.4</v>
      </c>
    </row>
    <row r="40" spans="1:14" ht="47.25">
      <c r="A40" s="224"/>
      <c r="B40" s="224"/>
      <c r="C40" s="38" t="s">
        <v>57</v>
      </c>
      <c r="D40" s="94">
        <v>1</v>
      </c>
      <c r="E40" s="92">
        <v>1</v>
      </c>
      <c r="F40" s="92">
        <v>1</v>
      </c>
      <c r="G40" s="92">
        <v>1</v>
      </c>
      <c r="H40" s="92">
        <v>1</v>
      </c>
      <c r="I40" s="92">
        <v>1</v>
      </c>
      <c r="J40" s="92">
        <v>1</v>
      </c>
      <c r="K40" s="92">
        <v>1</v>
      </c>
      <c r="L40" s="92">
        <v>1</v>
      </c>
      <c r="M40" s="92">
        <v>1</v>
      </c>
      <c r="N40" s="92">
        <v>1</v>
      </c>
    </row>
    <row r="41" spans="1:14" ht="31.5">
      <c r="A41" s="223">
        <v>13</v>
      </c>
      <c r="B41" s="223" t="s">
        <v>86</v>
      </c>
      <c r="C41" s="2" t="s">
        <v>58</v>
      </c>
      <c r="D41" s="3" t="s">
        <v>7</v>
      </c>
      <c r="E41" s="9" t="s">
        <v>7</v>
      </c>
      <c r="F41" s="9" t="s">
        <v>7</v>
      </c>
      <c r="G41" s="4" t="s">
        <v>7</v>
      </c>
      <c r="H41" s="4" t="s">
        <v>7</v>
      </c>
      <c r="I41" s="4" t="s">
        <v>7</v>
      </c>
      <c r="J41" s="4" t="s">
        <v>7</v>
      </c>
      <c r="K41" s="4" t="s">
        <v>7</v>
      </c>
      <c r="L41" s="4" t="s">
        <v>7</v>
      </c>
      <c r="M41" s="4" t="s">
        <v>7</v>
      </c>
      <c r="N41" s="4" t="s">
        <v>7</v>
      </c>
    </row>
    <row r="42" spans="1:14" ht="31.5">
      <c r="A42" s="225"/>
      <c r="B42" s="225"/>
      <c r="C42" s="2" t="s">
        <v>59</v>
      </c>
      <c r="D42" s="3" t="s">
        <v>7</v>
      </c>
      <c r="E42" s="9" t="s">
        <v>7</v>
      </c>
      <c r="F42" s="9" t="s">
        <v>7</v>
      </c>
      <c r="G42" s="4" t="s">
        <v>7</v>
      </c>
      <c r="H42" s="4" t="s">
        <v>7</v>
      </c>
      <c r="I42" s="4" t="s">
        <v>7</v>
      </c>
      <c r="J42" s="4" t="s">
        <v>7</v>
      </c>
      <c r="K42" s="4" t="s">
        <v>7</v>
      </c>
      <c r="L42" s="4" t="s">
        <v>7</v>
      </c>
      <c r="M42" s="4" t="s">
        <v>7</v>
      </c>
      <c r="N42" s="4" t="s">
        <v>7</v>
      </c>
    </row>
    <row r="43" spans="1:14" ht="31.5">
      <c r="A43" s="225"/>
      <c r="B43" s="225"/>
      <c r="C43" s="2" t="s">
        <v>60</v>
      </c>
      <c r="D43" s="3" t="s">
        <v>7</v>
      </c>
      <c r="E43" s="9" t="s">
        <v>7</v>
      </c>
      <c r="F43" s="9" t="s">
        <v>7</v>
      </c>
      <c r="G43" s="4" t="s">
        <v>7</v>
      </c>
      <c r="H43" s="4" t="s">
        <v>7</v>
      </c>
      <c r="I43" s="4" t="s">
        <v>7</v>
      </c>
      <c r="J43" s="4" t="s">
        <v>7</v>
      </c>
      <c r="K43" s="4" t="s">
        <v>7</v>
      </c>
      <c r="L43" s="4" t="s">
        <v>7</v>
      </c>
      <c r="M43" s="4" t="s">
        <v>7</v>
      </c>
      <c r="N43" s="4" t="s">
        <v>7</v>
      </c>
    </row>
    <row r="44" spans="1:14" ht="31.5">
      <c r="A44" s="225"/>
      <c r="B44" s="225"/>
      <c r="C44" s="2" t="s">
        <v>61</v>
      </c>
      <c r="D44" s="3" t="s">
        <v>7</v>
      </c>
      <c r="E44" s="89" t="s">
        <v>7</v>
      </c>
      <c r="F44" s="89" t="s">
        <v>7</v>
      </c>
      <c r="G44" s="18" t="s">
        <v>7</v>
      </c>
      <c r="H44" s="18" t="s">
        <v>7</v>
      </c>
      <c r="I44" s="18" t="s">
        <v>7</v>
      </c>
      <c r="J44" s="18" t="s">
        <v>7</v>
      </c>
      <c r="K44" s="18" t="s">
        <v>7</v>
      </c>
      <c r="L44" s="18" t="s">
        <v>7</v>
      </c>
      <c r="M44" s="18" t="s">
        <v>7</v>
      </c>
      <c r="N44" s="18" t="s">
        <v>7</v>
      </c>
    </row>
    <row r="45" spans="1:14" ht="63">
      <c r="A45" s="224"/>
      <c r="B45" s="224"/>
      <c r="C45" s="2" t="s">
        <v>62</v>
      </c>
      <c r="D45" s="3" t="s">
        <v>7</v>
      </c>
      <c r="E45" s="9" t="s">
        <v>7</v>
      </c>
      <c r="F45" s="9" t="s">
        <v>7</v>
      </c>
      <c r="G45" s="4" t="s">
        <v>7</v>
      </c>
      <c r="H45" s="4" t="s">
        <v>7</v>
      </c>
      <c r="I45" s="4" t="s">
        <v>7</v>
      </c>
      <c r="J45" s="4" t="s">
        <v>7</v>
      </c>
      <c r="K45" s="4" t="s">
        <v>7</v>
      </c>
      <c r="L45" s="4" t="s">
        <v>7</v>
      </c>
      <c r="M45" s="4" t="s">
        <v>7</v>
      </c>
      <c r="N45" s="4" t="s">
        <v>7</v>
      </c>
    </row>
    <row r="46" spans="1:14" s="104" customFormat="1" ht="47.25">
      <c r="A46" s="251">
        <v>14</v>
      </c>
      <c r="B46" s="98" t="s">
        <v>72</v>
      </c>
      <c r="C46" s="99" t="s">
        <v>63</v>
      </c>
      <c r="D46" s="100" t="s">
        <v>7</v>
      </c>
      <c r="E46" s="101" t="s">
        <v>7</v>
      </c>
      <c r="F46" s="101" t="s">
        <v>7</v>
      </c>
      <c r="G46" s="102" t="s">
        <v>7</v>
      </c>
      <c r="H46" s="103" t="s">
        <v>7</v>
      </c>
      <c r="I46" s="103" t="s">
        <v>7</v>
      </c>
      <c r="J46" s="103" t="s">
        <v>7</v>
      </c>
      <c r="K46" s="103" t="s">
        <v>7</v>
      </c>
      <c r="L46" s="102" t="s">
        <v>7</v>
      </c>
      <c r="M46" s="102" t="s">
        <v>7</v>
      </c>
      <c r="N46" s="102" t="s">
        <v>7</v>
      </c>
    </row>
    <row r="47" spans="1:14" s="104" customFormat="1" ht="78.75">
      <c r="A47" s="252"/>
      <c r="B47" s="105"/>
      <c r="C47" s="99" t="s">
        <v>64</v>
      </c>
      <c r="D47" s="100" t="s">
        <v>7</v>
      </c>
      <c r="E47" s="101" t="s">
        <v>7</v>
      </c>
      <c r="F47" s="101" t="s">
        <v>7</v>
      </c>
      <c r="G47" s="102" t="s">
        <v>7</v>
      </c>
      <c r="H47" s="103" t="s">
        <v>7</v>
      </c>
      <c r="I47" s="103" t="s">
        <v>7</v>
      </c>
      <c r="J47" s="103" t="s">
        <v>7</v>
      </c>
      <c r="K47" s="103" t="s">
        <v>7</v>
      </c>
      <c r="L47" s="102" t="s">
        <v>7</v>
      </c>
      <c r="M47" s="102" t="s">
        <v>7</v>
      </c>
      <c r="N47" s="102" t="s">
        <v>7</v>
      </c>
    </row>
    <row r="48" spans="1:14" s="104" customFormat="1" ht="63">
      <c r="A48" s="251">
        <v>15</v>
      </c>
      <c r="B48" s="98" t="s">
        <v>65</v>
      </c>
      <c r="C48" s="99" t="s">
        <v>66</v>
      </c>
      <c r="D48" s="106">
        <v>1</v>
      </c>
      <c r="E48" s="107">
        <v>1</v>
      </c>
      <c r="F48" s="107">
        <v>1</v>
      </c>
      <c r="G48" s="107">
        <v>1</v>
      </c>
      <c r="H48" s="107">
        <v>1</v>
      </c>
      <c r="I48" s="107">
        <v>1</v>
      </c>
      <c r="J48" s="107">
        <v>1</v>
      </c>
      <c r="K48" s="107">
        <v>1</v>
      </c>
      <c r="L48" s="107">
        <v>1</v>
      </c>
      <c r="M48" s="107">
        <v>1</v>
      </c>
      <c r="N48" s="107">
        <v>1</v>
      </c>
    </row>
    <row r="49" spans="1:14" s="104" customFormat="1" ht="63">
      <c r="A49" s="252"/>
      <c r="B49" s="105"/>
      <c r="C49" s="99" t="s">
        <v>28</v>
      </c>
      <c r="D49" s="100" t="s">
        <v>7</v>
      </c>
      <c r="E49" s="107" t="s">
        <v>7</v>
      </c>
      <c r="F49" s="107" t="s">
        <v>7</v>
      </c>
      <c r="G49" s="103" t="s">
        <v>7</v>
      </c>
      <c r="H49" s="103" t="s">
        <v>7</v>
      </c>
      <c r="I49" s="103" t="s">
        <v>7</v>
      </c>
      <c r="J49" s="103" t="s">
        <v>7</v>
      </c>
      <c r="K49" s="103" t="s">
        <v>7</v>
      </c>
      <c r="L49" s="103" t="s">
        <v>7</v>
      </c>
      <c r="M49" s="103" t="s">
        <v>7</v>
      </c>
      <c r="N49" s="103" t="s">
        <v>7</v>
      </c>
    </row>
    <row r="50" spans="1:14" ht="16.5">
      <c r="A50" s="1"/>
      <c r="B50" s="1"/>
      <c r="C50" s="1"/>
      <c r="D50" s="1"/>
      <c r="E50" s="86"/>
      <c r="F50" s="86"/>
      <c r="G50" s="1"/>
      <c r="H50" s="1"/>
      <c r="I50" s="1"/>
      <c r="J50" s="1"/>
      <c r="K50" s="1"/>
      <c r="L50" s="1"/>
      <c r="M50" s="1"/>
      <c r="N50" s="1"/>
    </row>
    <row r="51" spans="1:14" ht="16.5">
      <c r="A51" s="1"/>
      <c r="B51" s="1"/>
      <c r="C51" s="1"/>
      <c r="D51" s="1"/>
      <c r="E51" s="86"/>
      <c r="F51" s="86"/>
      <c r="G51" s="1"/>
      <c r="H51" s="1"/>
      <c r="I51" s="1"/>
      <c r="J51" s="1"/>
      <c r="K51" s="1"/>
      <c r="L51" s="1"/>
      <c r="M51" s="1"/>
      <c r="N51" s="1"/>
    </row>
    <row r="52" spans="1:14" ht="17.25">
      <c r="A52" s="15"/>
      <c r="B52" s="15"/>
      <c r="C52" s="16"/>
      <c r="D52" s="17"/>
      <c r="E52" s="97"/>
      <c r="F52" s="97"/>
      <c r="G52" s="15"/>
      <c r="H52" s="15"/>
      <c r="I52" s="220"/>
      <c r="J52" s="220"/>
      <c r="K52" s="220"/>
      <c r="L52" s="15"/>
      <c r="M52" s="15"/>
      <c r="N52" s="15"/>
    </row>
    <row r="53" spans="1:14" ht="17.25">
      <c r="A53" s="15"/>
      <c r="B53" s="15"/>
      <c r="C53" s="16"/>
      <c r="D53" s="17"/>
      <c r="E53" s="97"/>
      <c r="F53" s="97"/>
      <c r="G53" s="15"/>
      <c r="H53" s="15"/>
      <c r="I53" s="220"/>
      <c r="J53" s="220"/>
      <c r="K53" s="220"/>
      <c r="L53" s="15"/>
      <c r="M53" s="15"/>
      <c r="N53" s="15"/>
    </row>
  </sheetData>
  <sheetProtection/>
  <mergeCells count="36">
    <mergeCell ref="A1:N1"/>
    <mergeCell ref="A2:N2"/>
    <mergeCell ref="A4:A5"/>
    <mergeCell ref="B4:B5"/>
    <mergeCell ref="C4:C5"/>
    <mergeCell ref="D4:D5"/>
    <mergeCell ref="E4:E5"/>
    <mergeCell ref="F4:F5"/>
    <mergeCell ref="G4:G5"/>
    <mergeCell ref="H4:H5"/>
    <mergeCell ref="I4:I5"/>
    <mergeCell ref="J4:J5"/>
    <mergeCell ref="K4:K5"/>
    <mergeCell ref="L4:L5"/>
    <mergeCell ref="M4:M5"/>
    <mergeCell ref="N4:N5"/>
    <mergeCell ref="A6:A10"/>
    <mergeCell ref="B6:B10"/>
    <mergeCell ref="A13:A17"/>
    <mergeCell ref="B13:B17"/>
    <mergeCell ref="A18:A19"/>
    <mergeCell ref="B18:B19"/>
    <mergeCell ref="A20:A24"/>
    <mergeCell ref="B20:B21"/>
    <mergeCell ref="A28:A32"/>
    <mergeCell ref="B28:B32"/>
    <mergeCell ref="A33:A35"/>
    <mergeCell ref="B33:B35"/>
    <mergeCell ref="I52:K52"/>
    <mergeCell ref="I53:K53"/>
    <mergeCell ref="A36:A40"/>
    <mergeCell ref="B36:B40"/>
    <mergeCell ref="A41:A45"/>
    <mergeCell ref="B41:B45"/>
    <mergeCell ref="A46:A47"/>
    <mergeCell ref="A48:A49"/>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J53"/>
  <sheetViews>
    <sheetView zoomScalePageLayoutView="0" workbookViewId="0" topLeftCell="A1">
      <selection activeCell="A2" sqref="A2:J2"/>
    </sheetView>
  </sheetViews>
  <sheetFormatPr defaultColWidth="9.00390625" defaultRowHeight="15.75"/>
  <cols>
    <col min="1" max="1" width="7.375" style="157" customWidth="1"/>
    <col min="2" max="2" width="9.00390625" style="157" customWidth="1"/>
    <col min="3" max="3" width="37.75390625" style="157" customWidth="1"/>
    <col min="4" max="4" width="10.875" style="157" customWidth="1"/>
    <col min="5" max="5" width="10.125" style="157" customWidth="1"/>
    <col min="6" max="6" width="7.75390625" style="157" customWidth="1"/>
    <col min="7" max="7" width="8.875" style="157" customWidth="1"/>
    <col min="8" max="8" width="7.625" style="157" customWidth="1"/>
    <col min="9" max="9" width="7.75390625" style="157" customWidth="1"/>
    <col min="10" max="10" width="9.125" style="157" customWidth="1"/>
  </cols>
  <sheetData>
    <row r="1" spans="1:10" ht="16.5">
      <c r="A1" s="220"/>
      <c r="B1" s="220"/>
      <c r="C1" s="220"/>
      <c r="D1" s="220"/>
      <c r="E1" s="220"/>
      <c r="F1" s="220"/>
      <c r="G1" s="220"/>
      <c r="H1" s="220"/>
      <c r="I1" s="220"/>
      <c r="J1" s="220"/>
    </row>
    <row r="2" spans="1:10" ht="16.5">
      <c r="A2" s="231" t="s">
        <v>356</v>
      </c>
      <c r="B2" s="231"/>
      <c r="C2" s="231"/>
      <c r="D2" s="231"/>
      <c r="E2" s="231"/>
      <c r="F2" s="231"/>
      <c r="G2" s="231"/>
      <c r="H2" s="231"/>
      <c r="I2" s="231"/>
      <c r="J2" s="231"/>
    </row>
    <row r="3" spans="1:10" ht="16.5">
      <c r="A3" s="129"/>
      <c r="B3" s="129"/>
      <c r="C3" s="129"/>
      <c r="D3" s="129"/>
      <c r="E3" s="129"/>
      <c r="F3" s="129"/>
      <c r="G3" s="129"/>
      <c r="H3" s="129"/>
      <c r="I3" s="129"/>
      <c r="J3" s="129"/>
    </row>
    <row r="4" spans="1:10" ht="15.75">
      <c r="A4" s="256" t="s">
        <v>0</v>
      </c>
      <c r="B4" s="256" t="s">
        <v>1</v>
      </c>
      <c r="C4" s="256" t="s">
        <v>2</v>
      </c>
      <c r="D4" s="263" t="s">
        <v>89</v>
      </c>
      <c r="E4" s="265" t="s">
        <v>197</v>
      </c>
      <c r="F4" s="262" t="s">
        <v>198</v>
      </c>
      <c r="G4" s="262" t="s">
        <v>199</v>
      </c>
      <c r="H4" s="262" t="s">
        <v>200</v>
      </c>
      <c r="I4" s="262" t="s">
        <v>201</v>
      </c>
      <c r="J4" s="262" t="s">
        <v>202</v>
      </c>
    </row>
    <row r="5" spans="1:10" ht="15.75">
      <c r="A5" s="257"/>
      <c r="B5" s="257"/>
      <c r="C5" s="257"/>
      <c r="D5" s="264"/>
      <c r="E5" s="266"/>
      <c r="F5" s="262"/>
      <c r="G5" s="262"/>
      <c r="H5" s="262"/>
      <c r="I5" s="262"/>
      <c r="J5" s="262"/>
    </row>
    <row r="6" spans="1:10" ht="66">
      <c r="A6" s="256">
        <v>1</v>
      </c>
      <c r="B6" s="256" t="s">
        <v>3</v>
      </c>
      <c r="C6" s="130" t="s">
        <v>4</v>
      </c>
      <c r="D6" s="131"/>
      <c r="E6" s="18"/>
      <c r="F6" s="18"/>
      <c r="G6" s="18"/>
      <c r="H6" s="18"/>
      <c r="I6" s="18"/>
      <c r="J6" s="18"/>
    </row>
    <row r="7" spans="1:10" ht="49.5">
      <c r="A7" s="259"/>
      <c r="B7" s="259"/>
      <c r="C7" s="132" t="s">
        <v>30</v>
      </c>
      <c r="D7" s="133">
        <v>0.8</v>
      </c>
      <c r="E7" s="89">
        <v>1</v>
      </c>
      <c r="F7" s="89">
        <v>1</v>
      </c>
      <c r="G7" s="89">
        <v>1</v>
      </c>
      <c r="H7" s="134">
        <v>1</v>
      </c>
      <c r="I7" s="89">
        <v>1</v>
      </c>
      <c r="J7" s="89">
        <v>1</v>
      </c>
    </row>
    <row r="8" spans="1:10" ht="33">
      <c r="A8" s="259"/>
      <c r="B8" s="259"/>
      <c r="C8" s="132" t="s">
        <v>31</v>
      </c>
      <c r="D8" s="133" t="s">
        <v>32</v>
      </c>
      <c r="E8" s="89">
        <v>1</v>
      </c>
      <c r="F8" s="89">
        <v>1</v>
      </c>
      <c r="G8" s="89">
        <v>1</v>
      </c>
      <c r="H8" s="89">
        <v>0.96</v>
      </c>
      <c r="I8" s="89">
        <v>1</v>
      </c>
      <c r="J8" s="89">
        <v>1</v>
      </c>
    </row>
    <row r="9" spans="1:10" ht="33">
      <c r="A9" s="259"/>
      <c r="B9" s="259"/>
      <c r="C9" s="130" t="s">
        <v>29</v>
      </c>
      <c r="D9" s="131" t="s">
        <v>7</v>
      </c>
      <c r="E9" s="18" t="s">
        <v>7</v>
      </c>
      <c r="F9" s="18" t="s">
        <v>7</v>
      </c>
      <c r="G9" s="18" t="s">
        <v>7</v>
      </c>
      <c r="H9" s="18" t="s">
        <v>7</v>
      </c>
      <c r="I9" s="18" t="s">
        <v>7</v>
      </c>
      <c r="J9" s="18" t="s">
        <v>7</v>
      </c>
    </row>
    <row r="10" spans="1:10" ht="49.5">
      <c r="A10" s="257"/>
      <c r="B10" s="257"/>
      <c r="C10" s="130" t="s">
        <v>71</v>
      </c>
      <c r="D10" s="131" t="s">
        <v>7</v>
      </c>
      <c r="E10" s="18"/>
      <c r="F10" s="18"/>
      <c r="G10" s="18"/>
      <c r="H10" s="18"/>
      <c r="I10" s="18"/>
      <c r="J10" s="18"/>
    </row>
    <row r="11" spans="1:10" ht="66">
      <c r="A11" s="135">
        <v>2</v>
      </c>
      <c r="B11" s="135" t="s">
        <v>6</v>
      </c>
      <c r="C11" s="130" t="s">
        <v>33</v>
      </c>
      <c r="D11" s="131" t="s">
        <v>7</v>
      </c>
      <c r="E11" s="18" t="s">
        <v>7</v>
      </c>
      <c r="F11" s="18" t="s">
        <v>7</v>
      </c>
      <c r="G11" s="18" t="s">
        <v>7</v>
      </c>
      <c r="H11" s="18" t="s">
        <v>7</v>
      </c>
      <c r="I11" s="18" t="s">
        <v>7</v>
      </c>
      <c r="J11" s="18" t="s">
        <v>7</v>
      </c>
    </row>
    <row r="12" spans="1:10" ht="49.5">
      <c r="A12" s="135"/>
      <c r="B12" s="135" t="s">
        <v>8</v>
      </c>
      <c r="C12" s="130" t="s">
        <v>67</v>
      </c>
      <c r="D12" s="131" t="s">
        <v>9</v>
      </c>
      <c r="E12" s="89">
        <v>0.965</v>
      </c>
      <c r="F12" s="89">
        <v>1</v>
      </c>
      <c r="G12" s="89">
        <v>1</v>
      </c>
      <c r="H12" s="89">
        <v>0.92</v>
      </c>
      <c r="I12" s="89">
        <v>0.99</v>
      </c>
      <c r="J12" s="89">
        <v>0.69</v>
      </c>
    </row>
    <row r="13" spans="1:10" ht="51.75">
      <c r="A13" s="256">
        <v>4</v>
      </c>
      <c r="B13" s="256" t="s">
        <v>21</v>
      </c>
      <c r="C13" s="130" t="s">
        <v>34</v>
      </c>
      <c r="D13" s="131" t="s">
        <v>7</v>
      </c>
      <c r="E13" s="21" t="s">
        <v>7</v>
      </c>
      <c r="F13" s="21" t="s">
        <v>70</v>
      </c>
      <c r="G13" s="21" t="s">
        <v>70</v>
      </c>
      <c r="H13" s="21" t="s">
        <v>70</v>
      </c>
      <c r="I13" s="21" t="s">
        <v>70</v>
      </c>
      <c r="J13" s="21" t="s">
        <v>70</v>
      </c>
    </row>
    <row r="14" spans="1:10" ht="66">
      <c r="A14" s="259"/>
      <c r="B14" s="259"/>
      <c r="C14" s="130" t="s">
        <v>35</v>
      </c>
      <c r="D14" s="131" t="s">
        <v>7</v>
      </c>
      <c r="E14" s="21" t="s">
        <v>70</v>
      </c>
      <c r="F14" s="21" t="s">
        <v>70</v>
      </c>
      <c r="G14" s="21" t="s">
        <v>70</v>
      </c>
      <c r="H14" s="21" t="s">
        <v>70</v>
      </c>
      <c r="I14" s="21" t="s">
        <v>70</v>
      </c>
      <c r="J14" s="21" t="s">
        <v>70</v>
      </c>
    </row>
    <row r="15" spans="1:10" ht="51.75">
      <c r="A15" s="259"/>
      <c r="B15" s="259"/>
      <c r="C15" s="130" t="s">
        <v>36</v>
      </c>
      <c r="D15" s="131" t="s">
        <v>7</v>
      </c>
      <c r="E15" s="18" t="s">
        <v>7</v>
      </c>
      <c r="F15" s="18" t="s">
        <v>7</v>
      </c>
      <c r="G15" s="18" t="s">
        <v>7</v>
      </c>
      <c r="H15" s="21" t="s">
        <v>70</v>
      </c>
      <c r="I15" s="18" t="s">
        <v>7</v>
      </c>
      <c r="J15" s="18" t="s">
        <v>7</v>
      </c>
    </row>
    <row r="16" spans="1:10" ht="33">
      <c r="A16" s="259"/>
      <c r="B16" s="259"/>
      <c r="C16" s="136" t="s">
        <v>37</v>
      </c>
      <c r="D16" s="137" t="s">
        <v>5</v>
      </c>
      <c r="E16" s="83">
        <v>0.53</v>
      </c>
      <c r="F16" s="83">
        <v>0.553</v>
      </c>
      <c r="G16" s="83">
        <v>0.7226</v>
      </c>
      <c r="H16" s="138">
        <v>0.582</v>
      </c>
      <c r="I16" s="83">
        <v>0.58</v>
      </c>
      <c r="J16" s="83">
        <v>0.78</v>
      </c>
    </row>
    <row r="17" spans="1:10" ht="66">
      <c r="A17" s="257"/>
      <c r="B17" s="257"/>
      <c r="C17" s="130" t="s">
        <v>38</v>
      </c>
      <c r="D17" s="131" t="s">
        <v>5</v>
      </c>
      <c r="E17" s="89">
        <v>1</v>
      </c>
      <c r="F17" s="89">
        <v>1</v>
      </c>
      <c r="G17" s="89">
        <v>1</v>
      </c>
      <c r="H17" s="89">
        <v>1</v>
      </c>
      <c r="I17" s="89">
        <v>1</v>
      </c>
      <c r="J17" s="89">
        <v>1</v>
      </c>
    </row>
    <row r="18" spans="1:10" ht="33">
      <c r="A18" s="260">
        <v>5</v>
      </c>
      <c r="B18" s="260" t="s">
        <v>39</v>
      </c>
      <c r="C18" s="132" t="s">
        <v>40</v>
      </c>
      <c r="D18" s="139" t="s">
        <v>7</v>
      </c>
      <c r="E18" s="18" t="s">
        <v>7</v>
      </c>
      <c r="F18" s="18" t="s">
        <v>7</v>
      </c>
      <c r="G18" s="18" t="s">
        <v>7</v>
      </c>
      <c r="H18" s="18" t="s">
        <v>7</v>
      </c>
      <c r="I18" s="18" t="s">
        <v>7</v>
      </c>
      <c r="J18" s="18" t="s">
        <v>7</v>
      </c>
    </row>
    <row r="19" spans="1:10" ht="51.75">
      <c r="A19" s="261"/>
      <c r="B19" s="261"/>
      <c r="C19" s="132" t="s">
        <v>41</v>
      </c>
      <c r="D19" s="139" t="s">
        <v>7</v>
      </c>
      <c r="E19" s="21" t="s">
        <v>70</v>
      </c>
      <c r="F19" s="21" t="s">
        <v>70</v>
      </c>
      <c r="G19" s="21" t="s">
        <v>70</v>
      </c>
      <c r="H19" s="21" t="s">
        <v>70</v>
      </c>
      <c r="I19" s="21" t="s">
        <v>70</v>
      </c>
      <c r="J19" s="21" t="s">
        <v>70</v>
      </c>
    </row>
    <row r="20" spans="1:10" ht="17.25">
      <c r="A20" s="256">
        <v>6</v>
      </c>
      <c r="B20" s="256" t="s">
        <v>10</v>
      </c>
      <c r="C20" s="130" t="s">
        <v>42</v>
      </c>
      <c r="D20" s="131" t="s">
        <v>11</v>
      </c>
      <c r="E20" s="18" t="s">
        <v>87</v>
      </c>
      <c r="F20" s="18" t="s">
        <v>87</v>
      </c>
      <c r="G20" s="18" t="s">
        <v>87</v>
      </c>
      <c r="H20" s="18" t="s">
        <v>87</v>
      </c>
      <c r="I20" s="18" t="s">
        <v>87</v>
      </c>
      <c r="J20" s="18" t="s">
        <v>87</v>
      </c>
    </row>
    <row r="21" spans="1:10" ht="118.5">
      <c r="A21" s="259"/>
      <c r="B21" s="257"/>
      <c r="C21" s="130" t="s">
        <v>203</v>
      </c>
      <c r="D21" s="131" t="s">
        <v>12</v>
      </c>
      <c r="E21" s="89">
        <v>0.88</v>
      </c>
      <c r="F21" s="89">
        <v>0.99</v>
      </c>
      <c r="G21" s="89">
        <v>0.99</v>
      </c>
      <c r="H21" s="89">
        <v>0.98</v>
      </c>
      <c r="I21" s="89">
        <v>0.98</v>
      </c>
      <c r="J21" s="89">
        <v>0.98</v>
      </c>
    </row>
    <row r="22" spans="1:10" ht="33">
      <c r="A22" s="259"/>
      <c r="B22" s="135"/>
      <c r="C22" s="130" t="s">
        <v>43</v>
      </c>
      <c r="D22" s="131" t="s">
        <v>7</v>
      </c>
      <c r="E22" s="18" t="s">
        <v>7</v>
      </c>
      <c r="F22" s="18" t="s">
        <v>7</v>
      </c>
      <c r="G22" s="18" t="s">
        <v>7</v>
      </c>
      <c r="H22" s="18" t="s">
        <v>7</v>
      </c>
      <c r="I22" s="18" t="s">
        <v>7</v>
      </c>
      <c r="J22" s="18" t="s">
        <v>7</v>
      </c>
    </row>
    <row r="23" spans="1:10" ht="49.5">
      <c r="A23" s="259"/>
      <c r="B23" s="135"/>
      <c r="C23" s="130" t="s">
        <v>45</v>
      </c>
      <c r="D23" s="131" t="s">
        <v>7</v>
      </c>
      <c r="E23" s="18" t="s">
        <v>7</v>
      </c>
      <c r="F23" s="18" t="s">
        <v>7</v>
      </c>
      <c r="G23" s="18" t="s">
        <v>7</v>
      </c>
      <c r="H23" s="18" t="s">
        <v>7</v>
      </c>
      <c r="I23" s="18" t="s">
        <v>7</v>
      </c>
      <c r="J23" s="18" t="s">
        <v>7</v>
      </c>
    </row>
    <row r="24" spans="1:10" ht="33">
      <c r="A24" s="257"/>
      <c r="B24" s="135"/>
      <c r="C24" s="130" t="s">
        <v>44</v>
      </c>
      <c r="D24" s="131" t="s">
        <v>7</v>
      </c>
      <c r="E24" s="18" t="s">
        <v>7</v>
      </c>
      <c r="F24" s="18" t="s">
        <v>7</v>
      </c>
      <c r="G24" s="18" t="s">
        <v>7</v>
      </c>
      <c r="H24" s="18" t="s">
        <v>7</v>
      </c>
      <c r="I24" s="18" t="s">
        <v>7</v>
      </c>
      <c r="J24" s="18" t="s">
        <v>7</v>
      </c>
    </row>
    <row r="25" spans="1:10" ht="66">
      <c r="A25" s="135">
        <v>7</v>
      </c>
      <c r="B25" s="135" t="s">
        <v>13</v>
      </c>
      <c r="C25" s="130" t="s">
        <v>46</v>
      </c>
      <c r="D25" s="131" t="s">
        <v>7</v>
      </c>
      <c r="E25" s="21" t="s">
        <v>70</v>
      </c>
      <c r="F25" s="21" t="s">
        <v>70</v>
      </c>
      <c r="G25" s="21" t="s">
        <v>70</v>
      </c>
      <c r="H25" s="21" t="s">
        <v>70</v>
      </c>
      <c r="I25" s="21" t="s">
        <v>70</v>
      </c>
      <c r="J25" s="21" t="s">
        <v>70</v>
      </c>
    </row>
    <row r="26" spans="1:10" ht="33">
      <c r="A26" s="140">
        <v>8</v>
      </c>
      <c r="B26" s="140" t="s">
        <v>14</v>
      </c>
      <c r="C26" s="141" t="s">
        <v>47</v>
      </c>
      <c r="D26" s="142" t="s">
        <v>15</v>
      </c>
      <c r="E26" s="63">
        <v>0.45</v>
      </c>
      <c r="F26" s="69">
        <v>0.4544</v>
      </c>
      <c r="G26" s="69">
        <v>0.4544</v>
      </c>
      <c r="H26" s="69">
        <v>0.2222</v>
      </c>
      <c r="I26" s="69">
        <v>0.3701</v>
      </c>
      <c r="J26" s="69">
        <v>0.2805</v>
      </c>
    </row>
    <row r="27" spans="1:10" ht="49.5">
      <c r="A27" s="135">
        <v>9</v>
      </c>
      <c r="B27" s="135" t="s">
        <v>16</v>
      </c>
      <c r="C27" s="130" t="s">
        <v>48</v>
      </c>
      <c r="D27" s="131" t="s">
        <v>17</v>
      </c>
      <c r="E27" s="89">
        <v>0.92</v>
      </c>
      <c r="F27" s="89">
        <v>0.87</v>
      </c>
      <c r="G27" s="89">
        <v>0.91</v>
      </c>
      <c r="H27" s="89">
        <v>0.92</v>
      </c>
      <c r="I27" s="89">
        <v>0.9</v>
      </c>
      <c r="J27" s="89">
        <v>0.96</v>
      </c>
    </row>
    <row r="28" spans="1:10" ht="82.5">
      <c r="A28" s="256">
        <v>10</v>
      </c>
      <c r="B28" s="256" t="s">
        <v>18</v>
      </c>
      <c r="C28" s="130" t="s">
        <v>49</v>
      </c>
      <c r="D28" s="131" t="s">
        <v>7</v>
      </c>
      <c r="E28" s="18" t="s">
        <v>7</v>
      </c>
      <c r="F28" s="18" t="s">
        <v>7</v>
      </c>
      <c r="G28" s="18" t="s">
        <v>7</v>
      </c>
      <c r="H28" s="18" t="s">
        <v>7</v>
      </c>
      <c r="I28" s="18" t="s">
        <v>7</v>
      </c>
      <c r="J28" s="18" t="s">
        <v>7</v>
      </c>
    </row>
    <row r="29" spans="1:10" ht="66">
      <c r="A29" s="259"/>
      <c r="B29" s="259"/>
      <c r="C29" s="130" t="s">
        <v>50</v>
      </c>
      <c r="D29" s="131" t="s">
        <v>7</v>
      </c>
      <c r="E29" s="143" t="s">
        <v>7</v>
      </c>
      <c r="F29" s="143" t="s">
        <v>7</v>
      </c>
      <c r="G29" s="143" t="s">
        <v>7</v>
      </c>
      <c r="H29" s="143" t="s">
        <v>7</v>
      </c>
      <c r="I29" s="143" t="s">
        <v>7</v>
      </c>
      <c r="J29" s="143" t="s">
        <v>7</v>
      </c>
    </row>
    <row r="30" spans="1:10" ht="66">
      <c r="A30" s="259"/>
      <c r="B30" s="259"/>
      <c r="C30" s="144" t="s">
        <v>51</v>
      </c>
      <c r="D30" s="145" t="s">
        <v>5</v>
      </c>
      <c r="E30" s="146">
        <v>0.673</v>
      </c>
      <c r="F30" s="146">
        <v>0.71</v>
      </c>
      <c r="G30" s="146">
        <v>0.725</v>
      </c>
      <c r="H30" s="146">
        <v>0.712</v>
      </c>
      <c r="I30" s="146">
        <v>0.65</v>
      </c>
      <c r="J30" s="146">
        <v>0.73</v>
      </c>
    </row>
    <row r="31" spans="1:10" ht="99">
      <c r="A31" s="259"/>
      <c r="B31" s="259"/>
      <c r="C31" s="130" t="s">
        <v>68</v>
      </c>
      <c r="D31" s="131" t="s">
        <v>5</v>
      </c>
      <c r="E31" s="89">
        <v>1</v>
      </c>
      <c r="F31" s="89">
        <v>1</v>
      </c>
      <c r="G31" s="89">
        <v>1</v>
      </c>
      <c r="H31" s="89">
        <v>1</v>
      </c>
      <c r="I31" s="89">
        <v>1</v>
      </c>
      <c r="J31" s="89">
        <v>1</v>
      </c>
    </row>
    <row r="32" spans="1:10" ht="33">
      <c r="A32" s="257"/>
      <c r="B32" s="257"/>
      <c r="C32" s="144" t="s">
        <v>52</v>
      </c>
      <c r="D32" s="145" t="s">
        <v>20</v>
      </c>
      <c r="E32" s="146">
        <v>0.53</v>
      </c>
      <c r="F32" s="146">
        <v>0.48</v>
      </c>
      <c r="G32" s="146">
        <v>0.56</v>
      </c>
      <c r="H32" s="146">
        <v>0.48</v>
      </c>
      <c r="I32" s="146">
        <v>0.5</v>
      </c>
      <c r="J32" s="146">
        <v>0.49</v>
      </c>
    </row>
    <row r="33" spans="1:10" ht="17.25">
      <c r="A33" s="256">
        <v>11</v>
      </c>
      <c r="B33" s="256" t="s">
        <v>22</v>
      </c>
      <c r="C33" s="130" t="s">
        <v>23</v>
      </c>
      <c r="D33" s="131" t="s">
        <v>19</v>
      </c>
      <c r="E33" s="89">
        <v>1</v>
      </c>
      <c r="F33" s="89">
        <v>1</v>
      </c>
      <c r="G33" s="89">
        <v>1</v>
      </c>
      <c r="H33" s="89">
        <v>1</v>
      </c>
      <c r="I33" s="89">
        <v>1</v>
      </c>
      <c r="J33" s="89">
        <v>1</v>
      </c>
    </row>
    <row r="34" spans="1:10" ht="99">
      <c r="A34" s="259"/>
      <c r="B34" s="259"/>
      <c r="C34" s="130" t="s">
        <v>53</v>
      </c>
      <c r="D34" s="131" t="s">
        <v>7</v>
      </c>
      <c r="E34" s="147" t="s">
        <v>7</v>
      </c>
      <c r="F34" s="147" t="s">
        <v>7</v>
      </c>
      <c r="G34" s="147" t="s">
        <v>7</v>
      </c>
      <c r="H34" s="147" t="s">
        <v>7</v>
      </c>
      <c r="I34" s="147" t="s">
        <v>7</v>
      </c>
      <c r="J34" s="147" t="s">
        <v>7</v>
      </c>
    </row>
    <row r="35" spans="1:10" ht="33">
      <c r="A35" s="257"/>
      <c r="B35" s="257"/>
      <c r="C35" s="141" t="s">
        <v>54</v>
      </c>
      <c r="D35" s="142" t="s">
        <v>24</v>
      </c>
      <c r="E35" s="148">
        <v>0.142</v>
      </c>
      <c r="F35" s="148">
        <v>0.301</v>
      </c>
      <c r="G35" s="148">
        <v>0.203</v>
      </c>
      <c r="H35" s="148">
        <v>0.264</v>
      </c>
      <c r="I35" s="63">
        <v>0.32</v>
      </c>
      <c r="J35" s="63">
        <v>0.21</v>
      </c>
    </row>
    <row r="36" spans="1:10" ht="33">
      <c r="A36" s="256">
        <v>12</v>
      </c>
      <c r="B36" s="256" t="s">
        <v>25</v>
      </c>
      <c r="C36" s="130" t="s">
        <v>26</v>
      </c>
      <c r="D36" s="131" t="s">
        <v>17</v>
      </c>
      <c r="E36" s="89">
        <v>1</v>
      </c>
      <c r="F36" s="89">
        <v>1</v>
      </c>
      <c r="G36" s="89">
        <v>1</v>
      </c>
      <c r="H36" s="89">
        <v>1</v>
      </c>
      <c r="I36" s="89">
        <v>1</v>
      </c>
      <c r="J36" s="89">
        <v>1</v>
      </c>
    </row>
    <row r="37" spans="1:10" ht="66">
      <c r="A37" s="259"/>
      <c r="B37" s="259"/>
      <c r="C37" s="130" t="s">
        <v>27</v>
      </c>
      <c r="D37" s="131" t="s">
        <v>5</v>
      </c>
      <c r="E37" s="89">
        <v>0.933</v>
      </c>
      <c r="F37" s="89">
        <v>0.976</v>
      </c>
      <c r="G37" s="89">
        <v>0.807</v>
      </c>
      <c r="H37" s="89">
        <v>0.676</v>
      </c>
      <c r="I37" s="149">
        <v>0.785</v>
      </c>
      <c r="J37" s="89">
        <v>0.617</v>
      </c>
    </row>
    <row r="38" spans="1:10" ht="66">
      <c r="A38" s="259"/>
      <c r="B38" s="259"/>
      <c r="C38" s="130" t="s">
        <v>55</v>
      </c>
      <c r="D38" s="150">
        <v>1</v>
      </c>
      <c r="E38" s="89">
        <v>0.98</v>
      </c>
      <c r="F38" s="89">
        <v>0.96</v>
      </c>
      <c r="G38" s="89">
        <v>0.95</v>
      </c>
      <c r="H38" s="89">
        <v>0.85</v>
      </c>
      <c r="I38" s="89">
        <v>0.86</v>
      </c>
      <c r="J38" s="89">
        <v>0.95</v>
      </c>
    </row>
    <row r="39" spans="1:10" ht="49.5">
      <c r="A39" s="259"/>
      <c r="B39" s="259"/>
      <c r="C39" s="136" t="s">
        <v>56</v>
      </c>
      <c r="D39" s="137" t="s">
        <v>69</v>
      </c>
      <c r="E39" s="83">
        <v>0.948</v>
      </c>
      <c r="F39" s="83">
        <v>0.96</v>
      </c>
      <c r="G39" s="83">
        <v>0.25</v>
      </c>
      <c r="H39" s="83">
        <v>0.174</v>
      </c>
      <c r="I39" s="83">
        <v>0.556</v>
      </c>
      <c r="J39" s="83">
        <v>0.463</v>
      </c>
    </row>
    <row r="40" spans="1:10" ht="49.5">
      <c r="A40" s="257"/>
      <c r="B40" s="257"/>
      <c r="C40" s="130" t="s">
        <v>57</v>
      </c>
      <c r="D40" s="150">
        <v>1</v>
      </c>
      <c r="E40" s="151">
        <v>1</v>
      </c>
      <c r="F40" s="151">
        <v>1</v>
      </c>
      <c r="G40" s="151">
        <v>1</v>
      </c>
      <c r="H40" s="151">
        <v>1</v>
      </c>
      <c r="I40" s="151">
        <v>1</v>
      </c>
      <c r="J40" s="151">
        <v>1</v>
      </c>
    </row>
    <row r="41" spans="1:10" ht="33">
      <c r="A41" s="256">
        <v>13</v>
      </c>
      <c r="B41" s="256" t="s">
        <v>86</v>
      </c>
      <c r="C41" s="130" t="s">
        <v>58</v>
      </c>
      <c r="D41" s="131" t="s">
        <v>7</v>
      </c>
      <c r="E41" s="18" t="s">
        <v>7</v>
      </c>
      <c r="F41" s="18" t="s">
        <v>7</v>
      </c>
      <c r="G41" s="18" t="s">
        <v>7</v>
      </c>
      <c r="H41" s="18" t="s">
        <v>7</v>
      </c>
      <c r="I41" s="18" t="s">
        <v>7</v>
      </c>
      <c r="J41" s="18" t="s">
        <v>7</v>
      </c>
    </row>
    <row r="42" spans="1:10" ht="33">
      <c r="A42" s="259"/>
      <c r="B42" s="259"/>
      <c r="C42" s="130" t="s">
        <v>59</v>
      </c>
      <c r="D42" s="131" t="s">
        <v>7</v>
      </c>
      <c r="E42" s="18" t="s">
        <v>204</v>
      </c>
      <c r="F42" s="18" t="s">
        <v>7</v>
      </c>
      <c r="G42" s="18" t="s">
        <v>7</v>
      </c>
      <c r="H42" s="18" t="s">
        <v>7</v>
      </c>
      <c r="I42" s="18" t="s">
        <v>7</v>
      </c>
      <c r="J42" s="18" t="s">
        <v>7</v>
      </c>
    </row>
    <row r="43" spans="1:10" ht="33">
      <c r="A43" s="259"/>
      <c r="B43" s="259"/>
      <c r="C43" s="130" t="s">
        <v>60</v>
      </c>
      <c r="D43" s="131" t="s">
        <v>7</v>
      </c>
      <c r="E43" s="18" t="s">
        <v>7</v>
      </c>
      <c r="F43" s="18" t="s">
        <v>7</v>
      </c>
      <c r="G43" s="18" t="s">
        <v>7</v>
      </c>
      <c r="H43" s="18" t="s">
        <v>7</v>
      </c>
      <c r="I43" s="18" t="s">
        <v>7</v>
      </c>
      <c r="J43" s="18" t="s">
        <v>7</v>
      </c>
    </row>
    <row r="44" spans="1:10" ht="33">
      <c r="A44" s="259"/>
      <c r="B44" s="259"/>
      <c r="C44" s="130" t="s">
        <v>61</v>
      </c>
      <c r="D44" s="131" t="s">
        <v>7</v>
      </c>
      <c r="E44" s="18" t="s">
        <v>7</v>
      </c>
      <c r="F44" s="18" t="s">
        <v>7</v>
      </c>
      <c r="G44" s="18" t="s">
        <v>7</v>
      </c>
      <c r="H44" s="18" t="s">
        <v>7</v>
      </c>
      <c r="I44" s="18" t="s">
        <v>7</v>
      </c>
      <c r="J44" s="18" t="s">
        <v>7</v>
      </c>
    </row>
    <row r="45" spans="1:10" ht="66">
      <c r="A45" s="257"/>
      <c r="B45" s="257"/>
      <c r="C45" s="130" t="s">
        <v>62</v>
      </c>
      <c r="D45" s="131" t="s">
        <v>7</v>
      </c>
      <c r="E45" s="18" t="s">
        <v>7</v>
      </c>
      <c r="F45" s="18" t="s">
        <v>7</v>
      </c>
      <c r="G45" s="18" t="s">
        <v>7</v>
      </c>
      <c r="H45" s="18" t="s">
        <v>7</v>
      </c>
      <c r="I45" s="18" t="s">
        <v>7</v>
      </c>
      <c r="J45" s="18" t="s">
        <v>7</v>
      </c>
    </row>
    <row r="46" spans="1:10" ht="49.5">
      <c r="A46" s="256">
        <v>14</v>
      </c>
      <c r="B46" s="152" t="s">
        <v>72</v>
      </c>
      <c r="C46" s="130" t="s">
        <v>63</v>
      </c>
      <c r="D46" s="131" t="s">
        <v>7</v>
      </c>
      <c r="E46" s="18" t="s">
        <v>7</v>
      </c>
      <c r="F46" s="18" t="s">
        <v>7</v>
      </c>
      <c r="G46" s="18" t="s">
        <v>7</v>
      </c>
      <c r="H46" s="18" t="s">
        <v>7</v>
      </c>
      <c r="I46" s="18" t="s">
        <v>7</v>
      </c>
      <c r="J46" s="18" t="s">
        <v>7</v>
      </c>
    </row>
    <row r="47" spans="1:10" ht="99">
      <c r="A47" s="257"/>
      <c r="B47" s="153"/>
      <c r="C47" s="130" t="s">
        <v>64</v>
      </c>
      <c r="D47" s="131" t="s">
        <v>7</v>
      </c>
      <c r="E47" s="18" t="s">
        <v>7</v>
      </c>
      <c r="F47" s="18" t="s">
        <v>7</v>
      </c>
      <c r="G47" s="18" t="s">
        <v>7</v>
      </c>
      <c r="H47" s="18" t="s">
        <v>7</v>
      </c>
      <c r="I47" s="18" t="s">
        <v>7</v>
      </c>
      <c r="J47" s="18" t="s">
        <v>7</v>
      </c>
    </row>
    <row r="48" spans="1:10" ht="66">
      <c r="A48" s="256">
        <v>15</v>
      </c>
      <c r="B48" s="152" t="s">
        <v>65</v>
      </c>
      <c r="C48" s="130" t="s">
        <v>66</v>
      </c>
      <c r="D48" s="150">
        <v>1</v>
      </c>
      <c r="E48" s="89">
        <v>1</v>
      </c>
      <c r="F48" s="89">
        <v>1</v>
      </c>
      <c r="G48" s="89">
        <v>1</v>
      </c>
      <c r="H48" s="89">
        <v>1</v>
      </c>
      <c r="I48" s="89">
        <v>1</v>
      </c>
      <c r="J48" s="89">
        <v>1</v>
      </c>
    </row>
    <row r="49" spans="1:10" ht="66">
      <c r="A49" s="257"/>
      <c r="B49" s="153"/>
      <c r="C49" s="130" t="s">
        <v>28</v>
      </c>
      <c r="D49" s="131" t="s">
        <v>7</v>
      </c>
      <c r="E49" s="18" t="s">
        <v>7</v>
      </c>
      <c r="F49" s="18" t="s">
        <v>7</v>
      </c>
      <c r="G49" s="18" t="s">
        <v>7</v>
      </c>
      <c r="H49" s="18" t="s">
        <v>7</v>
      </c>
      <c r="I49" s="18" t="s">
        <v>7</v>
      </c>
      <c r="J49" s="18" t="s">
        <v>7</v>
      </c>
    </row>
    <row r="50" spans="1:10" ht="16.5">
      <c r="A50" s="129"/>
      <c r="B50" s="129"/>
      <c r="C50" s="129"/>
      <c r="D50" s="129"/>
      <c r="E50" s="129"/>
      <c r="F50" s="129"/>
      <c r="G50" s="129"/>
      <c r="H50" s="129"/>
      <c r="I50" s="129"/>
      <c r="J50" s="129"/>
    </row>
    <row r="51" spans="1:10" ht="16.5">
      <c r="A51" s="129"/>
      <c r="B51" s="129"/>
      <c r="C51" s="129"/>
      <c r="D51" s="129"/>
      <c r="E51" s="129"/>
      <c r="F51" s="129"/>
      <c r="G51" s="129"/>
      <c r="H51" s="129"/>
      <c r="I51" s="129"/>
      <c r="J51" s="129"/>
    </row>
    <row r="52" spans="1:10" ht="17.25">
      <c r="A52" s="154"/>
      <c r="B52" s="154"/>
      <c r="C52" s="155"/>
      <c r="D52" s="156"/>
      <c r="E52" s="154"/>
      <c r="F52" s="154"/>
      <c r="G52" s="154"/>
      <c r="H52" s="154"/>
      <c r="I52" s="258"/>
      <c r="J52" s="258"/>
    </row>
    <row r="53" spans="1:10" ht="17.25">
      <c r="A53" s="154"/>
      <c r="B53" s="154"/>
      <c r="C53" s="155"/>
      <c r="D53" s="156"/>
      <c r="E53" s="154"/>
      <c r="F53" s="154"/>
      <c r="G53" s="154"/>
      <c r="H53" s="154"/>
      <c r="I53" s="258"/>
      <c r="J53" s="258"/>
    </row>
  </sheetData>
  <sheetProtection/>
  <mergeCells count="32">
    <mergeCell ref="A1:J1"/>
    <mergeCell ref="A2:J2"/>
    <mergeCell ref="A4:A5"/>
    <mergeCell ref="B4:B5"/>
    <mergeCell ref="C4:C5"/>
    <mergeCell ref="D4:D5"/>
    <mergeCell ref="E4:E5"/>
    <mergeCell ref="F4:F5"/>
    <mergeCell ref="G4:G5"/>
    <mergeCell ref="H4:H5"/>
    <mergeCell ref="I4:I5"/>
    <mergeCell ref="J4:J5"/>
    <mergeCell ref="A6:A10"/>
    <mergeCell ref="B6:B10"/>
    <mergeCell ref="A13:A17"/>
    <mergeCell ref="B13:B17"/>
    <mergeCell ref="A18:A19"/>
    <mergeCell ref="B18:B19"/>
    <mergeCell ref="A20:A24"/>
    <mergeCell ref="B20:B21"/>
    <mergeCell ref="A28:A32"/>
    <mergeCell ref="B28:B32"/>
    <mergeCell ref="A46:A47"/>
    <mergeCell ref="A48:A49"/>
    <mergeCell ref="I52:J52"/>
    <mergeCell ref="I53:J53"/>
    <mergeCell ref="A33:A35"/>
    <mergeCell ref="B33:B35"/>
    <mergeCell ref="A36:A40"/>
    <mergeCell ref="B36:B40"/>
    <mergeCell ref="A41:A45"/>
    <mergeCell ref="B41:B4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J53"/>
  <sheetViews>
    <sheetView zoomScalePageLayoutView="0" workbookViewId="0" topLeftCell="A1">
      <selection activeCell="A2" sqref="A2:J2"/>
    </sheetView>
  </sheetViews>
  <sheetFormatPr defaultColWidth="9.00390625" defaultRowHeight="15.75"/>
  <cols>
    <col min="1" max="1" width="7.375" style="0" customWidth="1"/>
    <col min="2" max="2" width="9.00390625" style="0" customWidth="1"/>
    <col min="3" max="3" width="31.875" style="0" customWidth="1"/>
    <col min="4" max="4" width="10.875" style="0" customWidth="1"/>
    <col min="5" max="6" width="10.25390625" style="0" customWidth="1"/>
    <col min="7" max="7" width="9.75390625" style="0" customWidth="1"/>
    <col min="8" max="8" width="10.50390625" style="0" customWidth="1"/>
    <col min="9" max="9" width="10.00390625" style="0" customWidth="1"/>
    <col min="10" max="10" width="8.75390625" style="0" customWidth="1"/>
  </cols>
  <sheetData>
    <row r="1" spans="1:10" ht="16.5">
      <c r="A1" s="220"/>
      <c r="B1" s="220"/>
      <c r="C1" s="220"/>
      <c r="D1" s="220"/>
      <c r="E1" s="220"/>
      <c r="F1" s="220"/>
      <c r="G1" s="220"/>
      <c r="H1" s="220"/>
      <c r="I1" s="220"/>
      <c r="J1" s="220"/>
    </row>
    <row r="2" spans="1:10" ht="16.5">
      <c r="A2" s="231" t="s">
        <v>357</v>
      </c>
      <c r="B2" s="231"/>
      <c r="C2" s="231"/>
      <c r="D2" s="231"/>
      <c r="E2" s="231"/>
      <c r="F2" s="231"/>
      <c r="G2" s="231"/>
      <c r="H2" s="231"/>
      <c r="I2" s="231"/>
      <c r="J2" s="231"/>
    </row>
    <row r="3" spans="1:10" ht="16.5">
      <c r="A3" s="1"/>
      <c r="B3" s="1"/>
      <c r="C3" s="1"/>
      <c r="D3" s="1"/>
      <c r="E3" s="1"/>
      <c r="F3" s="1"/>
      <c r="G3" s="1"/>
      <c r="H3" s="1"/>
      <c r="I3" s="1"/>
      <c r="J3" s="1"/>
    </row>
    <row r="4" spans="1:10" ht="15.75">
      <c r="A4" s="223" t="s">
        <v>0</v>
      </c>
      <c r="B4" s="223" t="s">
        <v>1</v>
      </c>
      <c r="C4" s="223" t="s">
        <v>2</v>
      </c>
      <c r="D4" s="227" t="s">
        <v>89</v>
      </c>
      <c r="E4" s="229" t="s">
        <v>205</v>
      </c>
      <c r="F4" s="226" t="s">
        <v>206</v>
      </c>
      <c r="G4" s="226" t="s">
        <v>207</v>
      </c>
      <c r="H4" s="226" t="s">
        <v>208</v>
      </c>
      <c r="I4" s="226" t="s">
        <v>209</v>
      </c>
      <c r="J4" s="226" t="s">
        <v>210</v>
      </c>
    </row>
    <row r="5" spans="1:10" ht="33" customHeight="1">
      <c r="A5" s="224"/>
      <c r="B5" s="224"/>
      <c r="C5" s="224"/>
      <c r="D5" s="228"/>
      <c r="E5" s="230"/>
      <c r="F5" s="226"/>
      <c r="G5" s="226"/>
      <c r="H5" s="226"/>
      <c r="I5" s="226"/>
      <c r="J5" s="226"/>
    </row>
    <row r="6" spans="1:10" ht="63">
      <c r="A6" s="223">
        <v>1</v>
      </c>
      <c r="B6" s="223" t="s">
        <v>3</v>
      </c>
      <c r="C6" s="2" t="s">
        <v>4</v>
      </c>
      <c r="D6" s="3"/>
      <c r="E6" s="4"/>
      <c r="F6" s="4"/>
      <c r="G6" s="4"/>
      <c r="H6" s="4"/>
      <c r="I6" s="4"/>
      <c r="J6" s="4"/>
    </row>
    <row r="7" spans="1:10" ht="47.25">
      <c r="A7" s="225"/>
      <c r="B7" s="225"/>
      <c r="C7" s="5" t="s">
        <v>30</v>
      </c>
      <c r="D7" s="6">
        <v>0.8</v>
      </c>
      <c r="E7" s="7">
        <v>0.8</v>
      </c>
      <c r="F7" s="7">
        <v>1</v>
      </c>
      <c r="G7" s="7">
        <v>1</v>
      </c>
      <c r="H7" s="7">
        <v>0.6</v>
      </c>
      <c r="I7" s="7">
        <v>0.5</v>
      </c>
      <c r="J7" s="7">
        <v>0</v>
      </c>
    </row>
    <row r="8" spans="1:10" ht="31.5">
      <c r="A8" s="225"/>
      <c r="B8" s="225"/>
      <c r="C8" s="5" t="s">
        <v>31</v>
      </c>
      <c r="D8" s="6" t="s">
        <v>32</v>
      </c>
      <c r="E8" s="7">
        <v>0.8</v>
      </c>
      <c r="F8" s="7">
        <v>1</v>
      </c>
      <c r="G8" s="7">
        <v>1</v>
      </c>
      <c r="H8" s="7">
        <v>0.6</v>
      </c>
      <c r="I8" s="7">
        <v>0.5</v>
      </c>
      <c r="J8" s="7">
        <v>0</v>
      </c>
    </row>
    <row r="9" spans="1:10" ht="31.5">
      <c r="A9" s="225"/>
      <c r="B9" s="225"/>
      <c r="C9" s="2" t="s">
        <v>29</v>
      </c>
      <c r="D9" s="3" t="s">
        <v>7</v>
      </c>
      <c r="E9" s="4" t="s">
        <v>7</v>
      </c>
      <c r="F9" s="4" t="s">
        <v>7</v>
      </c>
      <c r="G9" s="4" t="s">
        <v>7</v>
      </c>
      <c r="H9" s="4" t="s">
        <v>70</v>
      </c>
      <c r="I9" s="4" t="s">
        <v>70</v>
      </c>
      <c r="J9" s="4" t="s">
        <v>70</v>
      </c>
    </row>
    <row r="10" spans="1:10" ht="47.25">
      <c r="A10" s="224"/>
      <c r="B10" s="224"/>
      <c r="C10" s="2" t="s">
        <v>71</v>
      </c>
      <c r="D10" s="3" t="s">
        <v>7</v>
      </c>
      <c r="E10" s="4" t="s">
        <v>7</v>
      </c>
      <c r="F10" s="4" t="s">
        <v>7</v>
      </c>
      <c r="G10" s="4" t="s">
        <v>7</v>
      </c>
      <c r="H10" s="4" t="s">
        <v>7</v>
      </c>
      <c r="I10" s="4" t="s">
        <v>70</v>
      </c>
      <c r="J10" s="4" t="s">
        <v>70</v>
      </c>
    </row>
    <row r="11" spans="1:10" ht="63">
      <c r="A11" s="8">
        <v>2</v>
      </c>
      <c r="B11" s="8" t="s">
        <v>6</v>
      </c>
      <c r="C11" s="2" t="s">
        <v>33</v>
      </c>
      <c r="D11" s="3" t="s">
        <v>7</v>
      </c>
      <c r="E11" s="4" t="s">
        <v>7</v>
      </c>
      <c r="F11" s="4" t="s">
        <v>7</v>
      </c>
      <c r="G11" s="4" t="s">
        <v>7</v>
      </c>
      <c r="H11" s="4" t="s">
        <v>7</v>
      </c>
      <c r="I11" s="4" t="s">
        <v>7</v>
      </c>
      <c r="J11" s="4" t="s">
        <v>7</v>
      </c>
    </row>
    <row r="12" spans="1:10" ht="47.25">
      <c r="A12" s="8"/>
      <c r="B12" s="8" t="s">
        <v>8</v>
      </c>
      <c r="C12" s="2" t="s">
        <v>67</v>
      </c>
      <c r="D12" s="3" t="s">
        <v>9</v>
      </c>
      <c r="E12" s="9">
        <v>0.998</v>
      </c>
      <c r="F12" s="9">
        <v>1</v>
      </c>
      <c r="G12" s="9">
        <v>0.999</v>
      </c>
      <c r="H12" s="9">
        <v>1</v>
      </c>
      <c r="I12" s="9">
        <v>1</v>
      </c>
      <c r="J12" s="9">
        <v>1</v>
      </c>
    </row>
    <row r="13" spans="1:10" ht="51.75">
      <c r="A13" s="223">
        <v>4</v>
      </c>
      <c r="B13" s="223" t="s">
        <v>21</v>
      </c>
      <c r="C13" s="2" t="s">
        <v>34</v>
      </c>
      <c r="D13" s="3" t="s">
        <v>7</v>
      </c>
      <c r="E13" s="23" t="s">
        <v>70</v>
      </c>
      <c r="F13" s="23" t="s">
        <v>70</v>
      </c>
      <c r="G13" s="23" t="s">
        <v>70</v>
      </c>
      <c r="H13" s="23" t="s">
        <v>70</v>
      </c>
      <c r="I13" s="23" t="s">
        <v>70</v>
      </c>
      <c r="J13" s="23" t="s">
        <v>70</v>
      </c>
    </row>
    <row r="14" spans="1:10" ht="63">
      <c r="A14" s="225"/>
      <c r="B14" s="225"/>
      <c r="C14" s="2" t="s">
        <v>35</v>
      </c>
      <c r="D14" s="3" t="s">
        <v>7</v>
      </c>
      <c r="E14" s="23" t="s">
        <v>70</v>
      </c>
      <c r="F14" s="23" t="s">
        <v>70</v>
      </c>
      <c r="G14" s="23" t="s">
        <v>70</v>
      </c>
      <c r="H14" s="23" t="s">
        <v>70</v>
      </c>
      <c r="I14" s="23" t="s">
        <v>70</v>
      </c>
      <c r="J14" s="23" t="s">
        <v>70</v>
      </c>
    </row>
    <row r="15" spans="1:10" ht="51.75">
      <c r="A15" s="225"/>
      <c r="B15" s="225"/>
      <c r="C15" s="2" t="s">
        <v>36</v>
      </c>
      <c r="D15" s="3" t="s">
        <v>7</v>
      </c>
      <c r="E15" s="4" t="s">
        <v>7</v>
      </c>
      <c r="F15" s="4" t="s">
        <v>70</v>
      </c>
      <c r="G15" s="4" t="s">
        <v>7</v>
      </c>
      <c r="H15" s="4" t="s">
        <v>7</v>
      </c>
      <c r="I15" s="23" t="s">
        <v>70</v>
      </c>
      <c r="J15" s="4" t="s">
        <v>70</v>
      </c>
    </row>
    <row r="16" spans="1:10" ht="31.5">
      <c r="A16" s="225"/>
      <c r="B16" s="225"/>
      <c r="C16" s="2" t="s">
        <v>37</v>
      </c>
      <c r="D16" s="3" t="s">
        <v>5</v>
      </c>
      <c r="E16" s="158">
        <v>0.75</v>
      </c>
      <c r="F16" s="158">
        <v>0.735</v>
      </c>
      <c r="G16" s="158">
        <v>0.752</v>
      </c>
      <c r="H16" s="158">
        <v>0.724</v>
      </c>
      <c r="I16" s="158">
        <v>0.584</v>
      </c>
      <c r="J16" s="158">
        <v>0.586</v>
      </c>
    </row>
    <row r="17" spans="1:10" ht="63">
      <c r="A17" s="224"/>
      <c r="B17" s="224"/>
      <c r="C17" s="2" t="s">
        <v>38</v>
      </c>
      <c r="D17" s="3" t="s">
        <v>5</v>
      </c>
      <c r="E17" s="9">
        <v>1</v>
      </c>
      <c r="F17" s="9">
        <v>1</v>
      </c>
      <c r="G17" s="9">
        <v>1</v>
      </c>
      <c r="H17" s="9">
        <v>1</v>
      </c>
      <c r="I17" s="9">
        <v>1</v>
      </c>
      <c r="J17" s="9">
        <v>1</v>
      </c>
    </row>
    <row r="18" spans="1:10" ht="31.5">
      <c r="A18" s="221">
        <v>5</v>
      </c>
      <c r="B18" s="221" t="s">
        <v>39</v>
      </c>
      <c r="C18" s="5" t="s">
        <v>40</v>
      </c>
      <c r="D18" s="10" t="s">
        <v>7</v>
      </c>
      <c r="E18" s="11" t="s">
        <v>7</v>
      </c>
      <c r="F18" s="11" t="s">
        <v>7</v>
      </c>
      <c r="G18" s="11" t="s">
        <v>7</v>
      </c>
      <c r="H18" s="11" t="s">
        <v>7</v>
      </c>
      <c r="I18" s="11" t="s">
        <v>7</v>
      </c>
      <c r="J18" s="11" t="s">
        <v>7</v>
      </c>
    </row>
    <row r="19" spans="1:10" ht="48">
      <c r="A19" s="222"/>
      <c r="B19" s="222"/>
      <c r="C19" s="5" t="s">
        <v>41</v>
      </c>
      <c r="D19" s="10" t="s">
        <v>7</v>
      </c>
      <c r="E19" s="22" t="s">
        <v>70</v>
      </c>
      <c r="F19" s="22" t="s">
        <v>70</v>
      </c>
      <c r="G19" s="22" t="s">
        <v>70</v>
      </c>
      <c r="H19" s="22" t="s">
        <v>70</v>
      </c>
      <c r="I19" s="22" t="s">
        <v>70</v>
      </c>
      <c r="J19" s="22" t="s">
        <v>70</v>
      </c>
    </row>
    <row r="20" spans="1:10" ht="16.5">
      <c r="A20" s="223">
        <v>6</v>
      </c>
      <c r="B20" s="223" t="s">
        <v>10</v>
      </c>
      <c r="C20" s="2" t="s">
        <v>42</v>
      </c>
      <c r="D20" s="3" t="s">
        <v>11</v>
      </c>
      <c r="E20" s="18" t="s">
        <v>87</v>
      </c>
      <c r="F20" s="18" t="s">
        <v>87</v>
      </c>
      <c r="G20" s="18" t="s">
        <v>11</v>
      </c>
      <c r="H20" s="18" t="s">
        <v>11</v>
      </c>
      <c r="I20" s="18" t="s">
        <v>11</v>
      </c>
      <c r="J20" s="18" t="s">
        <v>11</v>
      </c>
    </row>
    <row r="21" spans="1:10" ht="113.25">
      <c r="A21" s="225"/>
      <c r="B21" s="224"/>
      <c r="C21" s="2" t="s">
        <v>73</v>
      </c>
      <c r="D21" s="3" t="s">
        <v>12</v>
      </c>
      <c r="E21" s="24">
        <v>0.862</v>
      </c>
      <c r="F21" s="9">
        <v>0.74</v>
      </c>
      <c r="G21" s="9">
        <v>0.9</v>
      </c>
      <c r="H21" s="9">
        <v>0.78</v>
      </c>
      <c r="I21" s="9">
        <v>0.92</v>
      </c>
      <c r="J21" s="9">
        <v>0.9</v>
      </c>
    </row>
    <row r="22" spans="1:10" ht="31.5">
      <c r="A22" s="225"/>
      <c r="B22" s="8"/>
      <c r="C22" s="2" t="s">
        <v>43</v>
      </c>
      <c r="D22" s="3" t="s">
        <v>7</v>
      </c>
      <c r="E22" s="4" t="s">
        <v>7</v>
      </c>
      <c r="F22" s="4" t="s">
        <v>7</v>
      </c>
      <c r="G22" s="4" t="s">
        <v>7</v>
      </c>
      <c r="H22" s="4" t="s">
        <v>7</v>
      </c>
      <c r="I22" s="4" t="s">
        <v>7</v>
      </c>
      <c r="J22" s="4" t="s">
        <v>7</v>
      </c>
    </row>
    <row r="23" spans="1:10" ht="47.25">
      <c r="A23" s="225"/>
      <c r="B23" s="8"/>
      <c r="C23" s="2" t="s">
        <v>45</v>
      </c>
      <c r="D23" s="3" t="s">
        <v>7</v>
      </c>
      <c r="E23" s="4" t="s">
        <v>7</v>
      </c>
      <c r="F23" s="4" t="s">
        <v>7</v>
      </c>
      <c r="G23" s="4" t="s">
        <v>7</v>
      </c>
      <c r="H23" s="4" t="s">
        <v>7</v>
      </c>
      <c r="I23" s="4" t="s">
        <v>7</v>
      </c>
      <c r="J23" s="4" t="s">
        <v>7</v>
      </c>
    </row>
    <row r="24" spans="1:10" ht="31.5">
      <c r="A24" s="224"/>
      <c r="B24" s="8"/>
      <c r="C24" s="2" t="s">
        <v>44</v>
      </c>
      <c r="D24" s="3" t="s">
        <v>7</v>
      </c>
      <c r="E24" s="18" t="s">
        <v>7</v>
      </c>
      <c r="F24" s="18" t="s">
        <v>7</v>
      </c>
      <c r="G24" s="18" t="s">
        <v>7</v>
      </c>
      <c r="H24" s="18" t="s">
        <v>7</v>
      </c>
      <c r="I24" s="18" t="s">
        <v>7</v>
      </c>
      <c r="J24" s="18" t="s">
        <v>7</v>
      </c>
    </row>
    <row r="25" spans="1:10" ht="63">
      <c r="A25" s="8">
        <v>7</v>
      </c>
      <c r="B25" s="8" t="s">
        <v>13</v>
      </c>
      <c r="C25" s="2" t="s">
        <v>46</v>
      </c>
      <c r="D25" s="3" t="s">
        <v>7</v>
      </c>
      <c r="E25" s="21" t="s">
        <v>70</v>
      </c>
      <c r="F25" s="21" t="s">
        <v>70</v>
      </c>
      <c r="G25" s="21" t="s">
        <v>70</v>
      </c>
      <c r="H25" s="21" t="s">
        <v>70</v>
      </c>
      <c r="I25" s="21" t="s">
        <v>70</v>
      </c>
      <c r="J25" s="21" t="s">
        <v>70</v>
      </c>
    </row>
    <row r="26" spans="1:10" ht="31.5">
      <c r="A26" s="8">
        <v>8</v>
      </c>
      <c r="B26" s="8" t="s">
        <v>14</v>
      </c>
      <c r="C26" s="2" t="s">
        <v>47</v>
      </c>
      <c r="D26" s="3" t="s">
        <v>15</v>
      </c>
      <c r="E26" s="9">
        <v>0.3312</v>
      </c>
      <c r="F26" s="24">
        <v>0.2564</v>
      </c>
      <c r="G26" s="24">
        <v>0.2773</v>
      </c>
      <c r="H26" s="24">
        <v>0.2222</v>
      </c>
      <c r="I26" s="24">
        <v>0.3701</v>
      </c>
      <c r="J26" s="24">
        <v>0.2805</v>
      </c>
    </row>
    <row r="27" spans="1:10" ht="47.25">
      <c r="A27" s="8">
        <v>9</v>
      </c>
      <c r="B27" s="8" t="s">
        <v>16</v>
      </c>
      <c r="C27" s="2" t="s">
        <v>48</v>
      </c>
      <c r="D27" s="3" t="s">
        <v>17</v>
      </c>
      <c r="E27" s="24">
        <v>0.942</v>
      </c>
      <c r="F27" s="9">
        <v>0.87</v>
      </c>
      <c r="G27" s="9">
        <v>0.91</v>
      </c>
      <c r="H27" s="9">
        <v>0.92</v>
      </c>
      <c r="I27" s="9">
        <v>0.84</v>
      </c>
      <c r="J27" s="9">
        <v>0.95</v>
      </c>
    </row>
    <row r="28" spans="1:10" ht="78.75">
      <c r="A28" s="223">
        <v>10</v>
      </c>
      <c r="B28" s="223" t="s">
        <v>18</v>
      </c>
      <c r="C28" s="2" t="s">
        <v>49</v>
      </c>
      <c r="D28" s="3" t="s">
        <v>7</v>
      </c>
      <c r="E28" s="4" t="s">
        <v>7</v>
      </c>
      <c r="F28" s="4" t="s">
        <v>7</v>
      </c>
      <c r="G28" s="4" t="s">
        <v>7</v>
      </c>
      <c r="H28" s="4" t="s">
        <v>7</v>
      </c>
      <c r="I28" s="4" t="s">
        <v>7</v>
      </c>
      <c r="J28" s="4" t="s">
        <v>7</v>
      </c>
    </row>
    <row r="29" spans="1:10" ht="63">
      <c r="A29" s="225"/>
      <c r="B29" s="225"/>
      <c r="C29" s="2" t="s">
        <v>50</v>
      </c>
      <c r="D29" s="3" t="s">
        <v>7</v>
      </c>
      <c r="E29" s="26" t="s">
        <v>7</v>
      </c>
      <c r="F29" s="26" t="s">
        <v>7</v>
      </c>
      <c r="G29" s="26" t="s">
        <v>7</v>
      </c>
      <c r="H29" s="26" t="s">
        <v>7</v>
      </c>
      <c r="I29" s="26" t="s">
        <v>7</v>
      </c>
      <c r="J29" s="26" t="s">
        <v>7</v>
      </c>
    </row>
    <row r="30" spans="1:10" ht="63">
      <c r="A30" s="225"/>
      <c r="B30" s="225"/>
      <c r="C30" s="2" t="s">
        <v>51</v>
      </c>
      <c r="D30" s="3" t="s">
        <v>5</v>
      </c>
      <c r="E30" s="9">
        <v>0.673</v>
      </c>
      <c r="F30" s="9">
        <v>0.71</v>
      </c>
      <c r="G30" s="9">
        <v>0.725</v>
      </c>
      <c r="H30" s="9">
        <v>0.712</v>
      </c>
      <c r="I30" s="9">
        <v>0.65</v>
      </c>
      <c r="J30" s="9">
        <v>0.73</v>
      </c>
    </row>
    <row r="31" spans="1:10" ht="110.25">
      <c r="A31" s="225"/>
      <c r="B31" s="225"/>
      <c r="C31" s="2" t="s">
        <v>68</v>
      </c>
      <c r="D31" s="3" t="s">
        <v>5</v>
      </c>
      <c r="E31" s="9">
        <v>1</v>
      </c>
      <c r="F31" s="9">
        <v>1</v>
      </c>
      <c r="G31" s="9">
        <v>1</v>
      </c>
      <c r="H31" s="9">
        <v>1</v>
      </c>
      <c r="I31" s="9">
        <v>1</v>
      </c>
      <c r="J31" s="9">
        <v>1</v>
      </c>
    </row>
    <row r="32" spans="1:10" ht="31.5">
      <c r="A32" s="224"/>
      <c r="B32" s="224"/>
      <c r="C32" s="2" t="s">
        <v>52</v>
      </c>
      <c r="D32" s="3" t="s">
        <v>20</v>
      </c>
      <c r="E32" s="9">
        <v>0.35</v>
      </c>
      <c r="F32" s="9">
        <v>0.36</v>
      </c>
      <c r="G32" s="9">
        <v>0.4</v>
      </c>
      <c r="H32" s="9">
        <v>0.37</v>
      </c>
      <c r="I32" s="9">
        <v>0.3</v>
      </c>
      <c r="J32" s="9">
        <v>0.38</v>
      </c>
    </row>
    <row r="33" spans="1:10" ht="16.5">
      <c r="A33" s="223">
        <v>11</v>
      </c>
      <c r="B33" s="223" t="s">
        <v>22</v>
      </c>
      <c r="C33" s="2" t="s">
        <v>23</v>
      </c>
      <c r="D33" s="3" t="s">
        <v>19</v>
      </c>
      <c r="E33" s="9">
        <v>1</v>
      </c>
      <c r="F33" s="9">
        <v>1</v>
      </c>
      <c r="G33" s="9">
        <v>1</v>
      </c>
      <c r="H33" s="9">
        <v>1</v>
      </c>
      <c r="I33" s="9">
        <v>1</v>
      </c>
      <c r="J33" s="9">
        <v>1</v>
      </c>
    </row>
    <row r="34" spans="1:10" ht="94.5">
      <c r="A34" s="225"/>
      <c r="B34" s="225"/>
      <c r="C34" s="2" t="s">
        <v>53</v>
      </c>
      <c r="D34" s="3" t="s">
        <v>7</v>
      </c>
      <c r="E34" s="12" t="s">
        <v>7</v>
      </c>
      <c r="F34" s="12" t="s">
        <v>7</v>
      </c>
      <c r="G34" s="12" t="s">
        <v>7</v>
      </c>
      <c r="H34" s="12" t="s">
        <v>7</v>
      </c>
      <c r="I34" s="12" t="s">
        <v>7</v>
      </c>
      <c r="J34" s="12" t="s">
        <v>7</v>
      </c>
    </row>
    <row r="35" spans="1:10" ht="31.5">
      <c r="A35" s="224"/>
      <c r="B35" s="224"/>
      <c r="C35" s="2" t="s">
        <v>54</v>
      </c>
      <c r="D35" s="3" t="s">
        <v>24</v>
      </c>
      <c r="E35" s="159">
        <v>0.17</v>
      </c>
      <c r="F35" s="159">
        <v>0.241</v>
      </c>
      <c r="G35" s="159">
        <v>0.327</v>
      </c>
      <c r="H35" s="159">
        <v>0.382</v>
      </c>
      <c r="I35" s="159">
        <v>0.301</v>
      </c>
      <c r="J35" s="159">
        <v>0.395</v>
      </c>
    </row>
    <row r="36" spans="1:10" ht="31.5">
      <c r="A36" s="223">
        <v>12</v>
      </c>
      <c r="B36" s="223" t="s">
        <v>25</v>
      </c>
      <c r="C36" s="2" t="s">
        <v>26</v>
      </c>
      <c r="D36" s="3" t="s">
        <v>17</v>
      </c>
      <c r="E36" s="9">
        <v>1</v>
      </c>
      <c r="F36" s="9">
        <v>1</v>
      </c>
      <c r="G36" s="9">
        <v>1</v>
      </c>
      <c r="H36" s="9">
        <v>1</v>
      </c>
      <c r="I36" s="9">
        <v>1</v>
      </c>
      <c r="J36" s="9">
        <v>1</v>
      </c>
    </row>
    <row r="37" spans="1:10" ht="63">
      <c r="A37" s="225"/>
      <c r="B37" s="225"/>
      <c r="C37" s="2" t="s">
        <v>27</v>
      </c>
      <c r="D37" s="3" t="s">
        <v>5</v>
      </c>
      <c r="E37" s="158">
        <v>0.906</v>
      </c>
      <c r="F37" s="158">
        <v>0.674</v>
      </c>
      <c r="G37" s="158">
        <v>0.79</v>
      </c>
      <c r="H37" s="158">
        <v>0.745</v>
      </c>
      <c r="I37" s="158">
        <v>0.068</v>
      </c>
      <c r="J37" s="158">
        <v>0.104</v>
      </c>
    </row>
    <row r="38" spans="1:10" ht="63">
      <c r="A38" s="225"/>
      <c r="B38" s="225"/>
      <c r="C38" s="2" t="s">
        <v>55</v>
      </c>
      <c r="D38" s="13">
        <v>1</v>
      </c>
      <c r="E38" s="9">
        <v>0.9</v>
      </c>
      <c r="F38" s="9">
        <v>0.9</v>
      </c>
      <c r="G38" s="9">
        <v>0.82</v>
      </c>
      <c r="H38" s="9">
        <v>0.7</v>
      </c>
      <c r="I38" s="9">
        <v>0.5</v>
      </c>
      <c r="J38" s="9">
        <v>0.5</v>
      </c>
    </row>
    <row r="39" spans="1:10" ht="47.25">
      <c r="A39" s="225"/>
      <c r="B39" s="225"/>
      <c r="C39" s="2" t="s">
        <v>56</v>
      </c>
      <c r="D39" s="3" t="s">
        <v>69</v>
      </c>
      <c r="E39" s="9">
        <v>0.8</v>
      </c>
      <c r="F39" s="9">
        <v>0.65</v>
      </c>
      <c r="G39" s="9">
        <v>0.7</v>
      </c>
      <c r="H39" s="9">
        <v>0.68</v>
      </c>
      <c r="I39" s="9">
        <v>0.62</v>
      </c>
      <c r="J39" s="9">
        <v>0.69</v>
      </c>
    </row>
    <row r="40" spans="1:10" ht="63">
      <c r="A40" s="224"/>
      <c r="B40" s="224"/>
      <c r="C40" s="2" t="s">
        <v>57</v>
      </c>
      <c r="D40" s="13">
        <v>1</v>
      </c>
      <c r="E40" s="14">
        <v>1</v>
      </c>
      <c r="F40" s="14">
        <v>1</v>
      </c>
      <c r="G40" s="14">
        <v>1</v>
      </c>
      <c r="H40" s="14">
        <v>1</v>
      </c>
      <c r="I40" s="14">
        <v>1</v>
      </c>
      <c r="J40" s="14">
        <v>1</v>
      </c>
    </row>
    <row r="41" spans="1:10" ht="31.5">
      <c r="A41" s="223">
        <v>13</v>
      </c>
      <c r="B41" s="223" t="s">
        <v>86</v>
      </c>
      <c r="C41" s="2" t="s">
        <v>58</v>
      </c>
      <c r="D41" s="3" t="s">
        <v>7</v>
      </c>
      <c r="E41" s="4" t="s">
        <v>7</v>
      </c>
      <c r="F41" s="4" t="s">
        <v>7</v>
      </c>
      <c r="G41" s="4" t="s">
        <v>7</v>
      </c>
      <c r="H41" s="4" t="s">
        <v>7</v>
      </c>
      <c r="I41" s="4" t="s">
        <v>7</v>
      </c>
      <c r="J41" s="4" t="s">
        <v>7</v>
      </c>
    </row>
    <row r="42" spans="1:10" ht="31.5">
      <c r="A42" s="225"/>
      <c r="B42" s="225"/>
      <c r="C42" s="2" t="s">
        <v>59</v>
      </c>
      <c r="D42" s="3" t="s">
        <v>7</v>
      </c>
      <c r="E42" s="4" t="s">
        <v>70</v>
      </c>
      <c r="F42" s="4" t="s">
        <v>70</v>
      </c>
      <c r="G42" s="4" t="s">
        <v>70</v>
      </c>
      <c r="H42" s="4" t="s">
        <v>70</v>
      </c>
      <c r="I42" s="4" t="s">
        <v>70</v>
      </c>
      <c r="J42" s="4" t="s">
        <v>70</v>
      </c>
    </row>
    <row r="43" spans="1:10" ht="31.5">
      <c r="A43" s="225"/>
      <c r="B43" s="225"/>
      <c r="C43" s="2" t="s">
        <v>60</v>
      </c>
      <c r="D43" s="3" t="s">
        <v>7</v>
      </c>
      <c r="E43" s="4" t="s">
        <v>7</v>
      </c>
      <c r="F43" s="4" t="s">
        <v>7</v>
      </c>
      <c r="G43" s="4" t="s">
        <v>7</v>
      </c>
      <c r="H43" s="4" t="s">
        <v>7</v>
      </c>
      <c r="I43" s="4" t="s">
        <v>7</v>
      </c>
      <c r="J43" s="4" t="s">
        <v>7</v>
      </c>
    </row>
    <row r="44" spans="1:10" ht="31.5">
      <c r="A44" s="225"/>
      <c r="B44" s="225"/>
      <c r="C44" s="2" t="s">
        <v>61</v>
      </c>
      <c r="D44" s="3" t="s">
        <v>7</v>
      </c>
      <c r="E44" s="18" t="s">
        <v>7</v>
      </c>
      <c r="F44" s="18" t="s">
        <v>7</v>
      </c>
      <c r="G44" s="18" t="s">
        <v>7</v>
      </c>
      <c r="H44" s="18" t="s">
        <v>7</v>
      </c>
      <c r="I44" s="18" t="s">
        <v>7</v>
      </c>
      <c r="J44" s="18" t="s">
        <v>7</v>
      </c>
    </row>
    <row r="45" spans="1:10" ht="78.75">
      <c r="A45" s="224"/>
      <c r="B45" s="224"/>
      <c r="C45" s="2" t="s">
        <v>62</v>
      </c>
      <c r="D45" s="3" t="s">
        <v>7</v>
      </c>
      <c r="E45" s="4" t="s">
        <v>7</v>
      </c>
      <c r="F45" s="4" t="s">
        <v>7</v>
      </c>
      <c r="G45" s="4" t="s">
        <v>7</v>
      </c>
      <c r="H45" s="4" t="s">
        <v>7</v>
      </c>
      <c r="I45" s="4" t="s">
        <v>7</v>
      </c>
      <c r="J45" s="4" t="s">
        <v>7</v>
      </c>
    </row>
    <row r="46" spans="1:10" ht="63">
      <c r="A46" s="223">
        <v>14</v>
      </c>
      <c r="B46" s="19" t="s">
        <v>72</v>
      </c>
      <c r="C46" s="2" t="s">
        <v>63</v>
      </c>
      <c r="D46" s="3" t="s">
        <v>7</v>
      </c>
      <c r="E46" s="18" t="s">
        <v>7</v>
      </c>
      <c r="F46" s="18" t="s">
        <v>7</v>
      </c>
      <c r="G46" s="18" t="s">
        <v>7</v>
      </c>
      <c r="H46" s="4" t="s">
        <v>7</v>
      </c>
      <c r="I46" s="4" t="s">
        <v>7</v>
      </c>
      <c r="J46" s="4" t="s">
        <v>7</v>
      </c>
    </row>
    <row r="47" spans="1:10" ht="94.5">
      <c r="A47" s="224"/>
      <c r="B47" s="20"/>
      <c r="C47" s="2" t="s">
        <v>64</v>
      </c>
      <c r="D47" s="3" t="s">
        <v>7</v>
      </c>
      <c r="E47" s="18" t="s">
        <v>7</v>
      </c>
      <c r="F47" s="18" t="s">
        <v>7</v>
      </c>
      <c r="G47" s="18" t="s">
        <v>7</v>
      </c>
      <c r="H47" s="4" t="s">
        <v>7</v>
      </c>
      <c r="I47" s="4" t="s">
        <v>7</v>
      </c>
      <c r="J47" s="4" t="s">
        <v>7</v>
      </c>
    </row>
    <row r="48" spans="1:10" ht="63">
      <c r="A48" s="223">
        <v>15</v>
      </c>
      <c r="B48" s="19" t="s">
        <v>65</v>
      </c>
      <c r="C48" s="2" t="s">
        <v>66</v>
      </c>
      <c r="D48" s="13">
        <v>1</v>
      </c>
      <c r="E48" s="9">
        <v>1</v>
      </c>
      <c r="F48" s="9">
        <v>1</v>
      </c>
      <c r="G48" s="9">
        <v>1</v>
      </c>
      <c r="H48" s="9">
        <v>1</v>
      </c>
      <c r="I48" s="9">
        <v>1</v>
      </c>
      <c r="J48" s="9">
        <v>1</v>
      </c>
    </row>
    <row r="49" spans="1:10" ht="63">
      <c r="A49" s="224"/>
      <c r="B49" s="20"/>
      <c r="C49" s="2" t="s">
        <v>28</v>
      </c>
      <c r="D49" s="3" t="s">
        <v>7</v>
      </c>
      <c r="E49" s="4" t="s">
        <v>7</v>
      </c>
      <c r="F49" s="4" t="s">
        <v>7</v>
      </c>
      <c r="G49" s="4" t="s">
        <v>7</v>
      </c>
      <c r="H49" s="4" t="s">
        <v>7</v>
      </c>
      <c r="I49" s="4" t="s">
        <v>7</v>
      </c>
      <c r="J49" s="4" t="s">
        <v>7</v>
      </c>
    </row>
    <row r="50" spans="1:10" ht="16.5">
      <c r="A50" s="1"/>
      <c r="B50" s="1"/>
      <c r="C50" s="1"/>
      <c r="D50" s="1"/>
      <c r="E50" s="1"/>
      <c r="F50" s="1"/>
      <c r="G50" s="1"/>
      <c r="H50" s="1"/>
      <c r="I50" s="1"/>
      <c r="J50" s="1"/>
    </row>
    <row r="51" spans="1:10" ht="16.5">
      <c r="A51" s="1"/>
      <c r="B51" s="1"/>
      <c r="C51" s="1"/>
      <c r="D51" s="1"/>
      <c r="E51" s="1"/>
      <c r="F51" s="1"/>
      <c r="G51" s="1"/>
      <c r="H51" s="1"/>
      <c r="I51" s="1"/>
      <c r="J51" s="1"/>
    </row>
    <row r="52" spans="1:10" ht="17.25">
      <c r="A52" s="15"/>
      <c r="B52" s="15"/>
      <c r="C52" s="16"/>
      <c r="D52" s="17"/>
      <c r="E52" s="15"/>
      <c r="F52" s="15"/>
      <c r="G52" s="15"/>
      <c r="H52" s="15"/>
      <c r="I52" s="220"/>
      <c r="J52" s="220"/>
    </row>
    <row r="53" spans="1:10" ht="17.25">
      <c r="A53" s="15"/>
      <c r="B53" s="15"/>
      <c r="C53" s="16"/>
      <c r="D53" s="17"/>
      <c r="E53" s="15"/>
      <c r="F53" s="15"/>
      <c r="G53" s="15"/>
      <c r="H53" s="15"/>
      <c r="I53" s="220"/>
      <c r="J53" s="220"/>
    </row>
  </sheetData>
  <sheetProtection/>
  <mergeCells count="32">
    <mergeCell ref="A1:J1"/>
    <mergeCell ref="A2:J2"/>
    <mergeCell ref="A4:A5"/>
    <mergeCell ref="B4:B5"/>
    <mergeCell ref="C4:C5"/>
    <mergeCell ref="D4:D5"/>
    <mergeCell ref="E4:E5"/>
    <mergeCell ref="F4:F5"/>
    <mergeCell ref="G4:G5"/>
    <mergeCell ref="H4:H5"/>
    <mergeCell ref="I4:I5"/>
    <mergeCell ref="J4:J5"/>
    <mergeCell ref="A6:A10"/>
    <mergeCell ref="B6:B10"/>
    <mergeCell ref="A13:A17"/>
    <mergeCell ref="B13:B17"/>
    <mergeCell ref="A18:A19"/>
    <mergeCell ref="B18:B19"/>
    <mergeCell ref="A20:A24"/>
    <mergeCell ref="B20:B21"/>
    <mergeCell ref="A28:A32"/>
    <mergeCell ref="B28:B32"/>
    <mergeCell ref="A46:A47"/>
    <mergeCell ref="A48:A49"/>
    <mergeCell ref="I52:J52"/>
    <mergeCell ref="I53:J53"/>
    <mergeCell ref="A33:A35"/>
    <mergeCell ref="B33:B35"/>
    <mergeCell ref="A36:A40"/>
    <mergeCell ref="B36:B40"/>
    <mergeCell ref="A41:A45"/>
    <mergeCell ref="B41:B4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N58"/>
  <sheetViews>
    <sheetView zoomScalePageLayoutView="0" workbookViewId="0" topLeftCell="A1">
      <selection activeCell="A2" sqref="A2:N2"/>
    </sheetView>
  </sheetViews>
  <sheetFormatPr defaultColWidth="9.00390625" defaultRowHeight="15.75"/>
  <cols>
    <col min="1" max="1" width="3.625" style="162" customWidth="1"/>
    <col min="2" max="2" width="7.75390625" style="0" customWidth="1"/>
    <col min="3" max="3" width="20.75390625" style="0" customWidth="1"/>
    <col min="4" max="4" width="8.00390625" style="0" customWidth="1"/>
    <col min="5" max="14" width="8.625" style="0" customWidth="1"/>
  </cols>
  <sheetData>
    <row r="1" spans="1:14" ht="15.75">
      <c r="A1" s="273"/>
      <c r="B1" s="274"/>
      <c r="C1" s="274"/>
      <c r="D1" s="274"/>
      <c r="E1" s="273"/>
      <c r="F1" s="274"/>
      <c r="G1" s="274"/>
      <c r="H1" s="274"/>
      <c r="I1" s="274"/>
      <c r="J1" s="274"/>
      <c r="K1" s="274"/>
      <c r="L1" s="274"/>
      <c r="M1" s="274"/>
      <c r="N1" s="274"/>
    </row>
    <row r="2" spans="1:14" ht="16.5">
      <c r="A2" s="231" t="s">
        <v>358</v>
      </c>
      <c r="B2" s="231"/>
      <c r="C2" s="231"/>
      <c r="D2" s="231"/>
      <c r="E2" s="231"/>
      <c r="F2" s="231"/>
      <c r="G2" s="231"/>
      <c r="H2" s="231"/>
      <c r="I2" s="231"/>
      <c r="J2" s="231"/>
      <c r="K2" s="231"/>
      <c r="L2" s="231"/>
      <c r="M2" s="231"/>
      <c r="N2" s="231"/>
    </row>
    <row r="3" spans="1:14" ht="16.5">
      <c r="A3" s="160"/>
      <c r="B3" s="1"/>
      <c r="C3" s="1"/>
      <c r="D3" s="1"/>
      <c r="E3" s="1"/>
      <c r="F3" s="1"/>
      <c r="G3" s="1"/>
      <c r="H3" s="1"/>
      <c r="I3" s="1"/>
      <c r="J3" s="1"/>
      <c r="K3" s="1"/>
      <c r="L3" s="1"/>
      <c r="M3" s="1"/>
      <c r="N3" s="1"/>
    </row>
    <row r="4" spans="1:14" ht="15.75">
      <c r="A4" s="223" t="s">
        <v>0</v>
      </c>
      <c r="B4" s="223" t="s">
        <v>1</v>
      </c>
      <c r="C4" s="223" t="s">
        <v>2</v>
      </c>
      <c r="D4" s="223" t="s">
        <v>89</v>
      </c>
      <c r="E4" s="232" t="s">
        <v>211</v>
      </c>
      <c r="F4" s="234" t="s">
        <v>212</v>
      </c>
      <c r="G4" s="234" t="s">
        <v>213</v>
      </c>
      <c r="H4" s="234" t="s">
        <v>214</v>
      </c>
      <c r="I4" s="234" t="s">
        <v>215</v>
      </c>
      <c r="J4" s="234" t="s">
        <v>216</v>
      </c>
      <c r="K4" s="234" t="s">
        <v>217</v>
      </c>
      <c r="L4" s="234" t="s">
        <v>218</v>
      </c>
      <c r="M4" s="234" t="s">
        <v>219</v>
      </c>
      <c r="N4" s="234" t="s">
        <v>220</v>
      </c>
    </row>
    <row r="5" spans="1:14" ht="15.75">
      <c r="A5" s="224"/>
      <c r="B5" s="224"/>
      <c r="C5" s="224"/>
      <c r="D5" s="224"/>
      <c r="E5" s="233"/>
      <c r="F5" s="234"/>
      <c r="G5" s="234"/>
      <c r="H5" s="234"/>
      <c r="I5" s="234"/>
      <c r="J5" s="234"/>
      <c r="K5" s="234"/>
      <c r="L5" s="234"/>
      <c r="M5" s="234"/>
      <c r="N5" s="234"/>
    </row>
    <row r="6" spans="1:14" ht="94.5">
      <c r="A6" s="267">
        <v>1</v>
      </c>
      <c r="B6" s="223" t="s">
        <v>3</v>
      </c>
      <c r="C6" s="2" t="s">
        <v>4</v>
      </c>
      <c r="D6" s="3"/>
      <c r="E6" s="4"/>
      <c r="F6" s="4"/>
      <c r="G6" s="4"/>
      <c r="H6" s="4"/>
      <c r="I6" s="4"/>
      <c r="J6" s="4"/>
      <c r="K6" s="4"/>
      <c r="L6" s="4"/>
      <c r="M6" s="4"/>
      <c r="N6" s="4"/>
    </row>
    <row r="7" spans="1:14" ht="63">
      <c r="A7" s="272"/>
      <c r="B7" s="225"/>
      <c r="C7" s="5" t="s">
        <v>30</v>
      </c>
      <c r="D7" s="6">
        <v>0.8</v>
      </c>
      <c r="E7" s="7">
        <v>1</v>
      </c>
      <c r="F7" s="7">
        <v>0</v>
      </c>
      <c r="G7" s="7">
        <v>0.9</v>
      </c>
      <c r="H7" s="7" t="s">
        <v>221</v>
      </c>
      <c r="I7" s="7">
        <v>1</v>
      </c>
      <c r="J7" s="7">
        <v>0.25</v>
      </c>
      <c r="K7" s="7">
        <v>0</v>
      </c>
      <c r="L7" s="7" t="s">
        <v>222</v>
      </c>
      <c r="M7" s="7" t="s">
        <v>223</v>
      </c>
      <c r="N7" s="7" t="s">
        <v>222</v>
      </c>
    </row>
    <row r="8" spans="1:14" ht="47.25">
      <c r="A8" s="272"/>
      <c r="B8" s="225"/>
      <c r="C8" s="5" t="s">
        <v>31</v>
      </c>
      <c r="D8" s="6" t="s">
        <v>32</v>
      </c>
      <c r="E8" s="7">
        <v>1</v>
      </c>
      <c r="F8" s="7">
        <v>0</v>
      </c>
      <c r="G8" s="7">
        <v>0.9</v>
      </c>
      <c r="H8" s="7" t="s">
        <v>221</v>
      </c>
      <c r="I8" s="7">
        <v>1</v>
      </c>
      <c r="J8" s="7">
        <v>0.25</v>
      </c>
      <c r="K8" s="7">
        <v>0</v>
      </c>
      <c r="L8" s="7" t="s">
        <v>222</v>
      </c>
      <c r="M8" s="7" t="s">
        <v>223</v>
      </c>
      <c r="N8" s="7" t="s">
        <v>222</v>
      </c>
    </row>
    <row r="9" spans="1:14" ht="47.25">
      <c r="A9" s="272"/>
      <c r="B9" s="225"/>
      <c r="C9" s="2" t="s">
        <v>29</v>
      </c>
      <c r="D9" s="3" t="s">
        <v>7</v>
      </c>
      <c r="E9" s="4" t="s">
        <v>70</v>
      </c>
      <c r="F9" s="4" t="s">
        <v>70</v>
      </c>
      <c r="G9" s="4" t="s">
        <v>70</v>
      </c>
      <c r="H9" s="4" t="s">
        <v>70</v>
      </c>
      <c r="I9" s="4" t="s">
        <v>70</v>
      </c>
      <c r="J9" s="4" t="s">
        <v>70</v>
      </c>
      <c r="K9" s="4" t="s">
        <v>70</v>
      </c>
      <c r="L9" s="4" t="s">
        <v>70</v>
      </c>
      <c r="M9" s="4" t="s">
        <v>70</v>
      </c>
      <c r="N9" s="4" t="s">
        <v>70</v>
      </c>
    </row>
    <row r="10" spans="1:14" ht="63">
      <c r="A10" s="268"/>
      <c r="B10" s="224"/>
      <c r="C10" s="2" t="s">
        <v>71</v>
      </c>
      <c r="D10" s="3" t="s">
        <v>7</v>
      </c>
      <c r="E10" s="4" t="s">
        <v>70</v>
      </c>
      <c r="F10" s="4" t="s">
        <v>70</v>
      </c>
      <c r="G10" s="4" t="s">
        <v>70</v>
      </c>
      <c r="H10" s="4" t="s">
        <v>70</v>
      </c>
      <c r="I10" s="4" t="s">
        <v>70</v>
      </c>
      <c r="J10" s="4" t="s">
        <v>70</v>
      </c>
      <c r="K10" s="4" t="s">
        <v>70</v>
      </c>
      <c r="L10" s="4" t="s">
        <v>70</v>
      </c>
      <c r="M10" s="4" t="s">
        <v>70</v>
      </c>
      <c r="N10" s="4" t="s">
        <v>70</v>
      </c>
    </row>
    <row r="11" spans="1:14" ht="94.5">
      <c r="A11" s="12">
        <v>2</v>
      </c>
      <c r="B11" s="8" t="s">
        <v>6</v>
      </c>
      <c r="C11" s="2" t="s">
        <v>33</v>
      </c>
      <c r="D11" s="3" t="s">
        <v>7</v>
      </c>
      <c r="E11" s="4" t="s">
        <v>7</v>
      </c>
      <c r="F11" s="4" t="s">
        <v>7</v>
      </c>
      <c r="G11" s="4" t="s">
        <v>7</v>
      </c>
      <c r="H11" s="4" t="s">
        <v>7</v>
      </c>
      <c r="I11" s="4" t="s">
        <v>7</v>
      </c>
      <c r="J11" s="4" t="s">
        <v>7</v>
      </c>
      <c r="K11" s="4" t="s">
        <v>7</v>
      </c>
      <c r="L11" s="4" t="s">
        <v>7</v>
      </c>
      <c r="M11" s="4" t="s">
        <v>7</v>
      </c>
      <c r="N11" s="4" t="s">
        <v>7</v>
      </c>
    </row>
    <row r="12" spans="1:14" ht="63">
      <c r="A12" s="12">
        <v>3</v>
      </c>
      <c r="B12" s="8" t="s">
        <v>8</v>
      </c>
      <c r="C12" s="2" t="s">
        <v>67</v>
      </c>
      <c r="D12" s="3" t="s">
        <v>9</v>
      </c>
      <c r="E12" s="9">
        <v>1</v>
      </c>
      <c r="F12" s="9">
        <v>0</v>
      </c>
      <c r="G12" s="9" t="s">
        <v>224</v>
      </c>
      <c r="H12" s="9" t="s">
        <v>225</v>
      </c>
      <c r="I12" s="9">
        <v>1</v>
      </c>
      <c r="J12" s="9" t="s">
        <v>226</v>
      </c>
      <c r="K12" s="9">
        <v>0</v>
      </c>
      <c r="L12" s="9">
        <v>1</v>
      </c>
      <c r="M12" s="9" t="s">
        <v>227</v>
      </c>
      <c r="N12" s="9">
        <v>0</v>
      </c>
    </row>
    <row r="13" spans="1:14" ht="63">
      <c r="A13" s="267">
        <v>4</v>
      </c>
      <c r="B13" s="223" t="s">
        <v>21</v>
      </c>
      <c r="C13" s="2" t="s">
        <v>34</v>
      </c>
      <c r="D13" s="3" t="s">
        <v>7</v>
      </c>
      <c r="E13" s="4" t="s">
        <v>7</v>
      </c>
      <c r="F13" s="4" t="s">
        <v>70</v>
      </c>
      <c r="G13" s="4" t="s">
        <v>7</v>
      </c>
      <c r="H13" s="4" t="s">
        <v>70</v>
      </c>
      <c r="I13" s="4" t="s">
        <v>70</v>
      </c>
      <c r="J13" s="4" t="s">
        <v>70</v>
      </c>
      <c r="K13" s="4" t="s">
        <v>7</v>
      </c>
      <c r="L13" s="4" t="s">
        <v>7</v>
      </c>
      <c r="M13" s="4" t="s">
        <v>7</v>
      </c>
      <c r="N13" s="4" t="s">
        <v>7</v>
      </c>
    </row>
    <row r="14" spans="1:14" ht="110.25">
      <c r="A14" s="272"/>
      <c r="B14" s="225"/>
      <c r="C14" s="2" t="s">
        <v>35</v>
      </c>
      <c r="D14" s="3" t="s">
        <v>7</v>
      </c>
      <c r="E14" s="4" t="s">
        <v>7</v>
      </c>
      <c r="F14" s="4" t="s">
        <v>70</v>
      </c>
      <c r="G14" s="4" t="s">
        <v>7</v>
      </c>
      <c r="H14" s="4" t="s">
        <v>70</v>
      </c>
      <c r="I14" s="4" t="s">
        <v>70</v>
      </c>
      <c r="J14" s="4" t="s">
        <v>70</v>
      </c>
      <c r="K14" s="4" t="s">
        <v>7</v>
      </c>
      <c r="L14" s="4" t="s">
        <v>7</v>
      </c>
      <c r="M14" s="4" t="s">
        <v>7</v>
      </c>
      <c r="N14" s="4" t="s">
        <v>7</v>
      </c>
    </row>
    <row r="15" spans="1:14" ht="63">
      <c r="A15" s="272"/>
      <c r="B15" s="225"/>
      <c r="C15" s="2" t="s">
        <v>36</v>
      </c>
      <c r="D15" s="3" t="s">
        <v>7</v>
      </c>
      <c r="E15" s="4" t="s">
        <v>7</v>
      </c>
      <c r="F15" s="4" t="s">
        <v>70</v>
      </c>
      <c r="G15" s="4" t="s">
        <v>70</v>
      </c>
      <c r="H15" s="4" t="s">
        <v>70</v>
      </c>
      <c r="I15" s="4" t="s">
        <v>70</v>
      </c>
      <c r="J15" s="4" t="s">
        <v>70</v>
      </c>
      <c r="K15" s="4" t="s">
        <v>70</v>
      </c>
      <c r="L15" s="4" t="s">
        <v>70</v>
      </c>
      <c r="M15" s="4" t="s">
        <v>70</v>
      </c>
      <c r="N15" s="4" t="s">
        <v>70</v>
      </c>
    </row>
    <row r="16" spans="1:14" ht="47.25">
      <c r="A16" s="272"/>
      <c r="B16" s="225"/>
      <c r="C16" s="2" t="s">
        <v>37</v>
      </c>
      <c r="D16" s="3" t="s">
        <v>5</v>
      </c>
      <c r="E16" s="9" t="s">
        <v>228</v>
      </c>
      <c r="F16" s="9" t="s">
        <v>222</v>
      </c>
      <c r="G16" s="9" t="s">
        <v>229</v>
      </c>
      <c r="H16" s="24" t="s">
        <v>230</v>
      </c>
      <c r="I16" s="24" t="s">
        <v>231</v>
      </c>
      <c r="J16" s="24">
        <v>0.561</v>
      </c>
      <c r="K16" s="24" t="s">
        <v>232</v>
      </c>
      <c r="L16" s="24">
        <v>0.75</v>
      </c>
      <c r="M16" s="24" t="s">
        <v>233</v>
      </c>
      <c r="N16" s="24" t="s">
        <v>234</v>
      </c>
    </row>
    <row r="17" spans="1:14" ht="94.5">
      <c r="A17" s="268"/>
      <c r="B17" s="224"/>
      <c r="C17" s="2" t="s">
        <v>38</v>
      </c>
      <c r="D17" s="3" t="s">
        <v>5</v>
      </c>
      <c r="E17" s="9">
        <v>1</v>
      </c>
      <c r="F17" s="9">
        <v>1</v>
      </c>
      <c r="G17" s="9">
        <v>1</v>
      </c>
      <c r="H17" s="9">
        <v>1</v>
      </c>
      <c r="I17" s="9">
        <v>1</v>
      </c>
      <c r="J17" s="9">
        <v>1</v>
      </c>
      <c r="K17" s="9">
        <v>1</v>
      </c>
      <c r="L17" s="9">
        <v>1</v>
      </c>
      <c r="M17" s="9">
        <v>1</v>
      </c>
      <c r="N17" s="9">
        <v>1</v>
      </c>
    </row>
    <row r="18" spans="1:14" ht="31.5">
      <c r="A18" s="221">
        <v>5</v>
      </c>
      <c r="B18" s="221" t="s">
        <v>39</v>
      </c>
      <c r="C18" s="5" t="s">
        <v>40</v>
      </c>
      <c r="D18" s="10" t="s">
        <v>7</v>
      </c>
      <c r="E18" s="11" t="s">
        <v>7</v>
      </c>
      <c r="F18" s="11" t="s">
        <v>7</v>
      </c>
      <c r="G18" s="11" t="s">
        <v>7</v>
      </c>
      <c r="H18" s="11" t="s">
        <v>7</v>
      </c>
      <c r="I18" s="11" t="s">
        <v>7</v>
      </c>
      <c r="J18" s="11" t="s">
        <v>7</v>
      </c>
      <c r="K18" s="11" t="s">
        <v>7</v>
      </c>
      <c r="L18" s="11" t="s">
        <v>7</v>
      </c>
      <c r="M18" s="11" t="s">
        <v>7</v>
      </c>
      <c r="N18" s="11" t="s">
        <v>70</v>
      </c>
    </row>
    <row r="19" spans="1:14" ht="47.25">
      <c r="A19" s="222"/>
      <c r="B19" s="222"/>
      <c r="C19" s="5" t="s">
        <v>41</v>
      </c>
      <c r="D19" s="10" t="s">
        <v>7</v>
      </c>
      <c r="E19" s="4" t="s">
        <v>7</v>
      </c>
      <c r="F19" s="4" t="s">
        <v>70</v>
      </c>
      <c r="G19" s="4" t="s">
        <v>70</v>
      </c>
      <c r="H19" s="4" t="s">
        <v>70</v>
      </c>
      <c r="I19" s="4" t="s">
        <v>70</v>
      </c>
      <c r="J19" s="4" t="s">
        <v>70</v>
      </c>
      <c r="K19" s="4" t="s">
        <v>70</v>
      </c>
      <c r="L19" s="4" t="s">
        <v>70</v>
      </c>
      <c r="M19" s="4" t="s">
        <v>70</v>
      </c>
      <c r="N19" s="4" t="s">
        <v>70</v>
      </c>
    </row>
    <row r="20" spans="1:14" ht="31.5">
      <c r="A20" s="267">
        <v>6</v>
      </c>
      <c r="B20" s="223" t="s">
        <v>10</v>
      </c>
      <c r="C20" s="2" t="s">
        <v>42</v>
      </c>
      <c r="D20" s="3" t="s">
        <v>11</v>
      </c>
      <c r="E20" s="18" t="s">
        <v>87</v>
      </c>
      <c r="F20" s="18" t="s">
        <v>87</v>
      </c>
      <c r="G20" s="18" t="s">
        <v>11</v>
      </c>
      <c r="H20" s="18" t="s">
        <v>11</v>
      </c>
      <c r="I20" s="18" t="s">
        <v>11</v>
      </c>
      <c r="J20" s="18" t="s">
        <v>11</v>
      </c>
      <c r="K20" s="18" t="s">
        <v>11</v>
      </c>
      <c r="L20" s="18" t="s">
        <v>11</v>
      </c>
      <c r="M20" s="18" t="s">
        <v>11</v>
      </c>
      <c r="N20" s="18" t="s">
        <v>11</v>
      </c>
    </row>
    <row r="21" spans="1:14" ht="176.25">
      <c r="A21" s="272"/>
      <c r="B21" s="225"/>
      <c r="C21" s="2" t="s">
        <v>73</v>
      </c>
      <c r="D21" s="3" t="s">
        <v>12</v>
      </c>
      <c r="E21" s="24">
        <v>0.75</v>
      </c>
      <c r="F21" s="24">
        <v>0.75</v>
      </c>
      <c r="G21" s="9" t="s">
        <v>167</v>
      </c>
      <c r="H21" s="9" t="s">
        <v>235</v>
      </c>
      <c r="I21" s="9" t="s">
        <v>236</v>
      </c>
      <c r="J21" s="9" t="s">
        <v>237</v>
      </c>
      <c r="K21" s="24" t="s">
        <v>238</v>
      </c>
      <c r="L21" s="9">
        <v>1</v>
      </c>
      <c r="M21" s="9" t="s">
        <v>221</v>
      </c>
      <c r="N21" s="9" t="s">
        <v>239</v>
      </c>
    </row>
    <row r="22" spans="1:14" ht="47.25">
      <c r="A22" s="272"/>
      <c r="B22" s="225"/>
      <c r="C22" s="2" t="s">
        <v>43</v>
      </c>
      <c r="D22" s="3" t="s">
        <v>7</v>
      </c>
      <c r="E22" s="4" t="s">
        <v>70</v>
      </c>
      <c r="F22" s="4" t="s">
        <v>70</v>
      </c>
      <c r="G22" s="4" t="s">
        <v>70</v>
      </c>
      <c r="H22" s="4" t="s">
        <v>70</v>
      </c>
      <c r="I22" s="4" t="s">
        <v>70</v>
      </c>
      <c r="J22" s="4" t="s">
        <v>70</v>
      </c>
      <c r="K22" s="4" t="s">
        <v>70</v>
      </c>
      <c r="L22" s="4" t="s">
        <v>70</v>
      </c>
      <c r="M22" s="4" t="s">
        <v>70</v>
      </c>
      <c r="N22" s="4" t="s">
        <v>70</v>
      </c>
    </row>
    <row r="23" spans="1:14" ht="63">
      <c r="A23" s="272"/>
      <c r="B23" s="225"/>
      <c r="C23" s="2" t="s">
        <v>45</v>
      </c>
      <c r="D23" s="3" t="s">
        <v>7</v>
      </c>
      <c r="E23" s="4" t="s">
        <v>70</v>
      </c>
      <c r="F23" s="4" t="s">
        <v>70</v>
      </c>
      <c r="G23" s="4" t="s">
        <v>70</v>
      </c>
      <c r="H23" s="4" t="s">
        <v>70</v>
      </c>
      <c r="I23" s="4" t="s">
        <v>70</v>
      </c>
      <c r="J23" s="4" t="s">
        <v>70</v>
      </c>
      <c r="K23" s="4" t="s">
        <v>70</v>
      </c>
      <c r="L23" s="4" t="s">
        <v>70</v>
      </c>
      <c r="M23" s="4" t="s">
        <v>70</v>
      </c>
      <c r="N23" s="4" t="s">
        <v>70</v>
      </c>
    </row>
    <row r="24" spans="1:14" ht="47.25">
      <c r="A24" s="268"/>
      <c r="B24" s="224"/>
      <c r="C24" s="2" t="s">
        <v>44</v>
      </c>
      <c r="D24" s="3" t="s">
        <v>7</v>
      </c>
      <c r="E24" s="4" t="s">
        <v>70</v>
      </c>
      <c r="F24" s="4" t="s">
        <v>70</v>
      </c>
      <c r="G24" s="4" t="s">
        <v>70</v>
      </c>
      <c r="H24" s="4" t="s">
        <v>70</v>
      </c>
      <c r="I24" s="4" t="s">
        <v>70</v>
      </c>
      <c r="J24" s="4" t="s">
        <v>70</v>
      </c>
      <c r="K24" s="4" t="s">
        <v>70</v>
      </c>
      <c r="L24" s="4" t="s">
        <v>70</v>
      </c>
      <c r="M24" s="4" t="s">
        <v>70</v>
      </c>
      <c r="N24" s="4" t="s">
        <v>70</v>
      </c>
    </row>
    <row r="25" spans="1:14" ht="94.5">
      <c r="A25" s="12">
        <v>7</v>
      </c>
      <c r="B25" s="8" t="s">
        <v>13</v>
      </c>
      <c r="C25" s="2" t="s">
        <v>46</v>
      </c>
      <c r="D25" s="3" t="s">
        <v>7</v>
      </c>
      <c r="E25" s="4" t="s">
        <v>70</v>
      </c>
      <c r="F25" s="4" t="s">
        <v>70</v>
      </c>
      <c r="G25" s="4" t="s">
        <v>70</v>
      </c>
      <c r="H25" s="4" t="s">
        <v>70</v>
      </c>
      <c r="I25" s="4" t="s">
        <v>70</v>
      </c>
      <c r="J25" s="4" t="s">
        <v>70</v>
      </c>
      <c r="K25" s="4" t="s">
        <v>7</v>
      </c>
      <c r="L25" s="4" t="s">
        <v>70</v>
      </c>
      <c r="M25" s="4" t="s">
        <v>70</v>
      </c>
      <c r="N25" s="4" t="s">
        <v>70</v>
      </c>
    </row>
    <row r="26" spans="1:14" ht="31.5">
      <c r="A26" s="12">
        <v>8</v>
      </c>
      <c r="B26" s="8" t="s">
        <v>14</v>
      </c>
      <c r="C26" s="2" t="s">
        <v>47</v>
      </c>
      <c r="D26" s="3" t="s">
        <v>15</v>
      </c>
      <c r="E26" s="9" t="s">
        <v>240</v>
      </c>
      <c r="F26" s="9" t="s">
        <v>240</v>
      </c>
      <c r="G26" s="24" t="s">
        <v>241</v>
      </c>
      <c r="H26" s="24" t="s">
        <v>242</v>
      </c>
      <c r="I26" s="24" t="s">
        <v>243</v>
      </c>
      <c r="J26" s="24" t="s">
        <v>244</v>
      </c>
      <c r="K26" s="24" t="s">
        <v>245</v>
      </c>
      <c r="L26" s="9" t="s">
        <v>246</v>
      </c>
      <c r="M26" s="24" t="s">
        <v>247</v>
      </c>
      <c r="N26" s="24" t="s">
        <v>248</v>
      </c>
    </row>
    <row r="27" spans="1:14" ht="63">
      <c r="A27" s="12">
        <v>9</v>
      </c>
      <c r="B27" s="8" t="s">
        <v>16</v>
      </c>
      <c r="C27" s="2" t="s">
        <v>48</v>
      </c>
      <c r="D27" s="3" t="s">
        <v>17</v>
      </c>
      <c r="E27" s="107">
        <v>0.92</v>
      </c>
      <c r="F27" s="107">
        <v>0.87</v>
      </c>
      <c r="G27" s="107">
        <v>0.91</v>
      </c>
      <c r="H27" s="107">
        <v>0.92</v>
      </c>
      <c r="I27" s="107">
        <v>0.96</v>
      </c>
      <c r="J27" s="107">
        <v>0.92</v>
      </c>
      <c r="K27" s="107">
        <v>0.89</v>
      </c>
      <c r="L27" s="107">
        <v>0.9</v>
      </c>
      <c r="M27" s="107">
        <v>0.85</v>
      </c>
      <c r="N27" s="107">
        <v>0.86</v>
      </c>
    </row>
    <row r="28" spans="1:14" ht="110.25">
      <c r="A28" s="267">
        <v>10</v>
      </c>
      <c r="B28" s="223" t="s">
        <v>18</v>
      </c>
      <c r="C28" s="2" t="s">
        <v>49</v>
      </c>
      <c r="D28" s="3" t="s">
        <v>7</v>
      </c>
      <c r="E28" s="58" t="s">
        <v>7</v>
      </c>
      <c r="F28" s="58" t="s">
        <v>7</v>
      </c>
      <c r="G28" s="58" t="s">
        <v>7</v>
      </c>
      <c r="H28" s="58" t="s">
        <v>7</v>
      </c>
      <c r="I28" s="58" t="s">
        <v>7</v>
      </c>
      <c r="J28" s="58" t="s">
        <v>7</v>
      </c>
      <c r="K28" s="58" t="s">
        <v>7</v>
      </c>
      <c r="L28" s="58" t="s">
        <v>7</v>
      </c>
      <c r="M28" s="58" t="s">
        <v>7</v>
      </c>
      <c r="N28" s="58" t="s">
        <v>7</v>
      </c>
    </row>
    <row r="29" spans="1:14" ht="110.25">
      <c r="A29" s="272"/>
      <c r="B29" s="225"/>
      <c r="C29" s="2" t="s">
        <v>50</v>
      </c>
      <c r="D29" s="3" t="s">
        <v>7</v>
      </c>
      <c r="E29" s="26" t="s">
        <v>7</v>
      </c>
      <c r="F29" s="26" t="s">
        <v>7</v>
      </c>
      <c r="G29" s="26" t="s">
        <v>7</v>
      </c>
      <c r="H29" s="26" t="s">
        <v>7</v>
      </c>
      <c r="I29" s="26" t="s">
        <v>7</v>
      </c>
      <c r="J29" s="26" t="s">
        <v>7</v>
      </c>
      <c r="K29" s="26" t="s">
        <v>7</v>
      </c>
      <c r="L29" s="26" t="s">
        <v>7</v>
      </c>
      <c r="M29" s="26" t="s">
        <v>7</v>
      </c>
      <c r="N29" s="26" t="s">
        <v>7</v>
      </c>
    </row>
    <row r="30" spans="1:14" ht="110.25">
      <c r="A30" s="272"/>
      <c r="B30" s="225"/>
      <c r="C30" s="2" t="s">
        <v>51</v>
      </c>
      <c r="D30" s="100" t="s">
        <v>5</v>
      </c>
      <c r="E30" s="107">
        <v>0.72</v>
      </c>
      <c r="F30" s="107">
        <v>0.61</v>
      </c>
      <c r="G30" s="107">
        <v>0.75</v>
      </c>
      <c r="H30" s="107">
        <v>0.72</v>
      </c>
      <c r="I30" s="107">
        <v>0.61</v>
      </c>
      <c r="J30" s="107">
        <v>0.68</v>
      </c>
      <c r="K30" s="107">
        <v>0.62</v>
      </c>
      <c r="L30" s="107">
        <v>0.66</v>
      </c>
      <c r="M30" s="107">
        <v>0.76</v>
      </c>
      <c r="N30" s="107">
        <v>0.73</v>
      </c>
    </row>
    <row r="31" spans="1:14" ht="173.25">
      <c r="A31" s="272"/>
      <c r="B31" s="225"/>
      <c r="C31" s="2" t="s">
        <v>68</v>
      </c>
      <c r="D31" s="3" t="s">
        <v>5</v>
      </c>
      <c r="E31" s="9">
        <v>1</v>
      </c>
      <c r="F31" s="9">
        <v>1</v>
      </c>
      <c r="G31" s="9">
        <v>1</v>
      </c>
      <c r="H31" s="9">
        <v>1</v>
      </c>
      <c r="I31" s="9">
        <v>1</v>
      </c>
      <c r="J31" s="9">
        <v>1</v>
      </c>
      <c r="K31" s="9">
        <v>1</v>
      </c>
      <c r="L31" s="9">
        <v>1</v>
      </c>
      <c r="M31" s="9">
        <v>1</v>
      </c>
      <c r="N31" s="9">
        <v>1</v>
      </c>
    </row>
    <row r="32" spans="1:14" ht="31.5">
      <c r="A32" s="268"/>
      <c r="B32" s="224"/>
      <c r="C32" s="2" t="s">
        <v>52</v>
      </c>
      <c r="D32" s="3" t="s">
        <v>20</v>
      </c>
      <c r="E32" s="9">
        <v>0.24</v>
      </c>
      <c r="F32" s="9">
        <v>0.2</v>
      </c>
      <c r="G32" s="9">
        <v>0.27</v>
      </c>
      <c r="H32" s="9">
        <v>0.26</v>
      </c>
      <c r="I32" s="9">
        <v>0.24</v>
      </c>
      <c r="J32" s="9">
        <v>0.27</v>
      </c>
      <c r="K32" s="9">
        <v>0.26</v>
      </c>
      <c r="L32" s="9">
        <v>0.21</v>
      </c>
      <c r="M32" s="9">
        <v>0.26</v>
      </c>
      <c r="N32" s="9">
        <v>0.29</v>
      </c>
    </row>
    <row r="33" spans="1:14" ht="31.5">
      <c r="A33" s="267">
        <v>11</v>
      </c>
      <c r="B33" s="223" t="s">
        <v>22</v>
      </c>
      <c r="C33" s="2" t="s">
        <v>23</v>
      </c>
      <c r="D33" s="3" t="s">
        <v>19</v>
      </c>
      <c r="E33" s="9">
        <v>1</v>
      </c>
      <c r="F33" s="9">
        <v>1</v>
      </c>
      <c r="G33" s="9">
        <v>1</v>
      </c>
      <c r="H33" s="9">
        <v>1</v>
      </c>
      <c r="I33" s="9">
        <v>1</v>
      </c>
      <c r="J33" s="9">
        <v>1</v>
      </c>
      <c r="K33" s="9">
        <v>1</v>
      </c>
      <c r="L33" s="9">
        <v>1</v>
      </c>
      <c r="M33" s="9">
        <v>1</v>
      </c>
      <c r="N33" s="9">
        <v>1</v>
      </c>
    </row>
    <row r="34" spans="1:14" ht="157.5">
      <c r="A34" s="272"/>
      <c r="B34" s="225"/>
      <c r="C34" s="2" t="s">
        <v>53</v>
      </c>
      <c r="D34" s="3" t="s">
        <v>7</v>
      </c>
      <c r="E34" s="12" t="s">
        <v>7</v>
      </c>
      <c r="F34" s="12" t="s">
        <v>7</v>
      </c>
      <c r="G34" s="12" t="s">
        <v>7</v>
      </c>
      <c r="H34" s="12" t="s">
        <v>7</v>
      </c>
      <c r="I34" s="12" t="s">
        <v>7</v>
      </c>
      <c r="J34" s="12" t="s">
        <v>7</v>
      </c>
      <c r="K34" s="12" t="s">
        <v>7</v>
      </c>
      <c r="L34" s="12" t="s">
        <v>7</v>
      </c>
      <c r="M34" s="12" t="s">
        <v>7</v>
      </c>
      <c r="N34" s="12" t="s">
        <v>7</v>
      </c>
    </row>
    <row r="35" spans="1:14" ht="47.25">
      <c r="A35" s="268"/>
      <c r="B35" s="224"/>
      <c r="C35" s="2" t="s">
        <v>54</v>
      </c>
      <c r="D35" s="3" t="s">
        <v>24</v>
      </c>
      <c r="E35" s="69" t="s">
        <v>249</v>
      </c>
      <c r="F35" s="69" t="s">
        <v>250</v>
      </c>
      <c r="G35" s="69" t="s">
        <v>251</v>
      </c>
      <c r="H35" s="63" t="s">
        <v>252</v>
      </c>
      <c r="I35" s="69" t="s">
        <v>253</v>
      </c>
      <c r="J35" s="63">
        <v>0.39</v>
      </c>
      <c r="K35" s="69" t="s">
        <v>254</v>
      </c>
      <c r="L35" s="63" t="s">
        <v>255</v>
      </c>
      <c r="M35" s="63" t="s">
        <v>256</v>
      </c>
      <c r="N35" s="69" t="s">
        <v>257</v>
      </c>
    </row>
    <row r="36" spans="1:14" ht="31.5">
      <c r="A36" s="267">
        <v>12</v>
      </c>
      <c r="B36" s="223" t="s">
        <v>25</v>
      </c>
      <c r="C36" s="2" t="s">
        <v>26</v>
      </c>
      <c r="D36" s="3" t="s">
        <v>17</v>
      </c>
      <c r="E36" s="9">
        <v>1</v>
      </c>
      <c r="F36" s="9">
        <v>1</v>
      </c>
      <c r="G36" s="9">
        <v>1</v>
      </c>
      <c r="H36" s="9">
        <v>1</v>
      </c>
      <c r="I36" s="9">
        <v>1</v>
      </c>
      <c r="J36" s="9">
        <v>1</v>
      </c>
      <c r="K36" s="9">
        <v>1</v>
      </c>
      <c r="L36" s="9">
        <v>1</v>
      </c>
      <c r="M36" s="9">
        <v>1</v>
      </c>
      <c r="N36" s="9">
        <v>1</v>
      </c>
    </row>
    <row r="37" spans="1:14" ht="94.5">
      <c r="A37" s="272"/>
      <c r="B37" s="225"/>
      <c r="C37" s="2" t="s">
        <v>27</v>
      </c>
      <c r="D37" s="3" t="s">
        <v>5</v>
      </c>
      <c r="E37" s="63" t="s">
        <v>232</v>
      </c>
      <c r="F37" s="63">
        <v>0</v>
      </c>
      <c r="G37" s="63" t="s">
        <v>258</v>
      </c>
      <c r="H37" s="63" t="s">
        <v>259</v>
      </c>
      <c r="I37" s="69" t="s">
        <v>260</v>
      </c>
      <c r="J37" s="63">
        <v>0</v>
      </c>
      <c r="K37" s="63">
        <v>0</v>
      </c>
      <c r="L37" s="63">
        <v>0</v>
      </c>
      <c r="M37" s="63" t="s">
        <v>261</v>
      </c>
      <c r="N37" s="63">
        <v>0</v>
      </c>
    </row>
    <row r="38" spans="1:14" ht="94.5">
      <c r="A38" s="272"/>
      <c r="B38" s="225"/>
      <c r="C38" s="2" t="s">
        <v>55</v>
      </c>
      <c r="D38" s="13">
        <v>1</v>
      </c>
      <c r="E38" s="9">
        <v>0.62</v>
      </c>
      <c r="F38" s="9">
        <v>0.45</v>
      </c>
      <c r="G38" s="9">
        <v>0.5</v>
      </c>
      <c r="H38" s="9">
        <v>0.62</v>
      </c>
      <c r="I38" s="9">
        <v>0.42</v>
      </c>
      <c r="J38" s="9">
        <v>0.34</v>
      </c>
      <c r="K38" s="9">
        <v>0.37</v>
      </c>
      <c r="L38" s="9">
        <v>0.32</v>
      </c>
      <c r="M38" s="9">
        <v>0.36</v>
      </c>
      <c r="N38" s="9">
        <v>0.29</v>
      </c>
    </row>
    <row r="39" spans="1:14" ht="63">
      <c r="A39" s="272"/>
      <c r="B39" s="225"/>
      <c r="C39" s="2" t="s">
        <v>56</v>
      </c>
      <c r="D39" s="3" t="s">
        <v>69</v>
      </c>
      <c r="E39" s="9" t="s">
        <v>169</v>
      </c>
      <c r="F39" s="9" t="s">
        <v>262</v>
      </c>
      <c r="G39" s="9">
        <v>0</v>
      </c>
      <c r="H39" s="9" t="s">
        <v>263</v>
      </c>
      <c r="I39" s="9" t="s">
        <v>264</v>
      </c>
      <c r="J39" s="9">
        <v>0</v>
      </c>
      <c r="K39" s="9">
        <v>0</v>
      </c>
      <c r="L39" s="9" t="s">
        <v>265</v>
      </c>
      <c r="M39" s="9" t="s">
        <v>266</v>
      </c>
      <c r="N39" s="9">
        <v>0</v>
      </c>
    </row>
    <row r="40" spans="1:14" ht="78.75">
      <c r="A40" s="268"/>
      <c r="B40" s="224"/>
      <c r="C40" s="2" t="s">
        <v>57</v>
      </c>
      <c r="D40" s="13">
        <v>1</v>
      </c>
      <c r="E40" s="14">
        <v>1</v>
      </c>
      <c r="F40" s="14">
        <v>1</v>
      </c>
      <c r="G40" s="14">
        <v>1</v>
      </c>
      <c r="H40" s="14">
        <v>1</v>
      </c>
      <c r="I40" s="14">
        <v>1</v>
      </c>
      <c r="J40" s="14">
        <v>1</v>
      </c>
      <c r="K40" s="14">
        <v>1</v>
      </c>
      <c r="L40" s="14">
        <v>1</v>
      </c>
      <c r="M40" s="14">
        <v>1</v>
      </c>
      <c r="N40" s="14">
        <v>1</v>
      </c>
    </row>
    <row r="41" spans="1:14" ht="47.25">
      <c r="A41" s="267">
        <v>13</v>
      </c>
      <c r="B41" s="223" t="s">
        <v>267</v>
      </c>
      <c r="C41" s="2" t="s">
        <v>58</v>
      </c>
      <c r="D41" s="3" t="s">
        <v>7</v>
      </c>
      <c r="E41" s="4" t="s">
        <v>7</v>
      </c>
      <c r="F41" s="4" t="s">
        <v>7</v>
      </c>
      <c r="G41" s="4" t="s">
        <v>7</v>
      </c>
      <c r="H41" s="4" t="s">
        <v>7</v>
      </c>
      <c r="I41" s="4" t="s">
        <v>7</v>
      </c>
      <c r="J41" s="4" t="s">
        <v>7</v>
      </c>
      <c r="K41" s="4" t="s">
        <v>7</v>
      </c>
      <c r="L41" s="4" t="s">
        <v>7</v>
      </c>
      <c r="M41" s="4" t="s">
        <v>7</v>
      </c>
      <c r="N41" s="4" t="s">
        <v>7</v>
      </c>
    </row>
    <row r="42" spans="1:14" ht="47.25">
      <c r="A42" s="272"/>
      <c r="B42" s="225"/>
      <c r="C42" s="2" t="s">
        <v>59</v>
      </c>
      <c r="D42" s="3" t="s">
        <v>7</v>
      </c>
      <c r="E42" s="58" t="s">
        <v>7</v>
      </c>
      <c r="F42" s="58" t="s">
        <v>70</v>
      </c>
      <c r="G42" s="58" t="s">
        <v>70</v>
      </c>
      <c r="H42" s="58" t="s">
        <v>70</v>
      </c>
      <c r="I42" s="58" t="s">
        <v>70</v>
      </c>
      <c r="J42" s="58" t="s">
        <v>70</v>
      </c>
      <c r="K42" s="58" t="s">
        <v>70</v>
      </c>
      <c r="L42" s="58" t="s">
        <v>70</v>
      </c>
      <c r="M42" s="58" t="s">
        <v>7</v>
      </c>
      <c r="N42" s="58" t="s">
        <v>70</v>
      </c>
    </row>
    <row r="43" spans="1:14" ht="47.25">
      <c r="A43" s="272"/>
      <c r="B43" s="225"/>
      <c r="C43" s="2" t="s">
        <v>60</v>
      </c>
      <c r="D43" s="3" t="s">
        <v>7</v>
      </c>
      <c r="E43" s="4" t="s">
        <v>7</v>
      </c>
      <c r="F43" s="4" t="s">
        <v>7</v>
      </c>
      <c r="G43" s="4" t="s">
        <v>7</v>
      </c>
      <c r="H43" s="4" t="s">
        <v>7</v>
      </c>
      <c r="I43" s="4" t="s">
        <v>7</v>
      </c>
      <c r="J43" s="4" t="s">
        <v>7</v>
      </c>
      <c r="K43" s="4" t="s">
        <v>7</v>
      </c>
      <c r="L43" s="4" t="s">
        <v>7</v>
      </c>
      <c r="M43" s="4" t="s">
        <v>7</v>
      </c>
      <c r="N43" s="4" t="s">
        <v>7</v>
      </c>
    </row>
    <row r="44" spans="1:14" ht="47.25">
      <c r="A44" s="272"/>
      <c r="B44" s="225"/>
      <c r="C44" s="2" t="s">
        <v>61</v>
      </c>
      <c r="D44" s="3" t="s">
        <v>7</v>
      </c>
      <c r="E44" s="18" t="s">
        <v>7</v>
      </c>
      <c r="F44" s="18" t="s">
        <v>7</v>
      </c>
      <c r="G44" s="18" t="s">
        <v>7</v>
      </c>
      <c r="H44" s="18" t="s">
        <v>7</v>
      </c>
      <c r="I44" s="18" t="s">
        <v>7</v>
      </c>
      <c r="J44" s="18" t="s">
        <v>7</v>
      </c>
      <c r="K44" s="18" t="s">
        <v>7</v>
      </c>
      <c r="L44" s="18" t="s">
        <v>7</v>
      </c>
      <c r="M44" s="18" t="s">
        <v>7</v>
      </c>
      <c r="N44" s="18" t="s">
        <v>7</v>
      </c>
    </row>
    <row r="45" spans="1:14" ht="110.25">
      <c r="A45" s="268"/>
      <c r="B45" s="224"/>
      <c r="C45" s="2" t="s">
        <v>62</v>
      </c>
      <c r="D45" s="3" t="s">
        <v>7</v>
      </c>
      <c r="E45" s="4" t="s">
        <v>7</v>
      </c>
      <c r="F45" s="4" t="s">
        <v>7</v>
      </c>
      <c r="G45" s="4" t="s">
        <v>7</v>
      </c>
      <c r="H45" s="4" t="s">
        <v>7</v>
      </c>
      <c r="I45" s="4" t="s">
        <v>7</v>
      </c>
      <c r="J45" s="4" t="s">
        <v>7</v>
      </c>
      <c r="K45" s="4" t="s">
        <v>7</v>
      </c>
      <c r="L45" s="4" t="s">
        <v>7</v>
      </c>
      <c r="M45" s="4" t="s">
        <v>7</v>
      </c>
      <c r="N45" s="4" t="s">
        <v>7</v>
      </c>
    </row>
    <row r="46" spans="1:14" ht="94.5">
      <c r="A46" s="267">
        <v>14</v>
      </c>
      <c r="B46" s="223" t="s">
        <v>72</v>
      </c>
      <c r="C46" s="2" t="s">
        <v>63</v>
      </c>
      <c r="D46" s="3" t="s">
        <v>7</v>
      </c>
      <c r="E46" s="18" t="s">
        <v>7</v>
      </c>
      <c r="F46" s="18" t="s">
        <v>7</v>
      </c>
      <c r="G46" s="18" t="s">
        <v>7</v>
      </c>
      <c r="H46" s="4" t="s">
        <v>7</v>
      </c>
      <c r="I46" s="4" t="s">
        <v>7</v>
      </c>
      <c r="J46" s="4" t="s">
        <v>7</v>
      </c>
      <c r="K46" s="4" t="s">
        <v>7</v>
      </c>
      <c r="L46" s="18" t="s">
        <v>7</v>
      </c>
      <c r="M46" s="18" t="s">
        <v>7</v>
      </c>
      <c r="N46" s="18" t="s">
        <v>7</v>
      </c>
    </row>
    <row r="47" spans="1:14" ht="141.75">
      <c r="A47" s="268"/>
      <c r="B47" s="224"/>
      <c r="C47" s="2" t="s">
        <v>64</v>
      </c>
      <c r="D47" s="3" t="s">
        <v>7</v>
      </c>
      <c r="E47" s="18" t="s">
        <v>7</v>
      </c>
      <c r="F47" s="18" t="s">
        <v>7</v>
      </c>
      <c r="G47" s="18" t="s">
        <v>7</v>
      </c>
      <c r="H47" s="4" t="s">
        <v>7</v>
      </c>
      <c r="I47" s="4" t="s">
        <v>7</v>
      </c>
      <c r="J47" s="4" t="s">
        <v>7</v>
      </c>
      <c r="K47" s="4" t="s">
        <v>7</v>
      </c>
      <c r="L47" s="18" t="s">
        <v>7</v>
      </c>
      <c r="M47" s="18" t="s">
        <v>7</v>
      </c>
      <c r="N47" s="4" t="s">
        <v>70</v>
      </c>
    </row>
    <row r="48" spans="1:14" ht="94.5">
      <c r="A48" s="267">
        <v>15</v>
      </c>
      <c r="B48" s="223" t="s">
        <v>65</v>
      </c>
      <c r="C48" s="2" t="s">
        <v>66</v>
      </c>
      <c r="D48" s="13">
        <v>1</v>
      </c>
      <c r="E48" s="9">
        <v>1</v>
      </c>
      <c r="F48" s="9">
        <v>1</v>
      </c>
      <c r="G48" s="9">
        <v>1</v>
      </c>
      <c r="H48" s="9">
        <v>1</v>
      </c>
      <c r="I48" s="9">
        <v>1</v>
      </c>
      <c r="J48" s="9">
        <v>1</v>
      </c>
      <c r="K48" s="9">
        <v>1</v>
      </c>
      <c r="L48" s="9">
        <v>1</v>
      </c>
      <c r="M48" s="9">
        <v>1</v>
      </c>
      <c r="N48" s="9">
        <v>1</v>
      </c>
    </row>
    <row r="49" spans="1:14" ht="110.25">
      <c r="A49" s="268"/>
      <c r="B49" s="224"/>
      <c r="C49" s="2" t="s">
        <v>28</v>
      </c>
      <c r="D49" s="3" t="s">
        <v>7</v>
      </c>
      <c r="E49" s="4" t="s">
        <v>7</v>
      </c>
      <c r="F49" s="4" t="s">
        <v>7</v>
      </c>
      <c r="G49" s="4" t="s">
        <v>7</v>
      </c>
      <c r="H49" s="4" t="s">
        <v>7</v>
      </c>
      <c r="I49" s="4" t="s">
        <v>7</v>
      </c>
      <c r="J49" s="4" t="s">
        <v>7</v>
      </c>
      <c r="K49" s="4" t="s">
        <v>7</v>
      </c>
      <c r="L49" s="4" t="s">
        <v>7</v>
      </c>
      <c r="M49" s="4" t="s">
        <v>7</v>
      </c>
      <c r="N49" s="4" t="s">
        <v>7</v>
      </c>
    </row>
    <row r="50" spans="1:14" ht="16.5">
      <c r="A50" s="160"/>
      <c r="B50" s="1"/>
      <c r="C50" s="1"/>
      <c r="D50" s="1"/>
      <c r="E50" s="1"/>
      <c r="F50" s="1"/>
      <c r="G50" s="1"/>
      <c r="H50" s="1"/>
      <c r="I50" s="1"/>
      <c r="J50" s="1"/>
      <c r="K50" s="1"/>
      <c r="L50" s="1"/>
      <c r="M50" s="1"/>
      <c r="N50" s="1"/>
    </row>
    <row r="51" spans="1:14" ht="16.5">
      <c r="A51" s="160"/>
      <c r="B51" s="1"/>
      <c r="C51" s="1"/>
      <c r="D51" s="1"/>
      <c r="E51" s="1"/>
      <c r="F51" s="1"/>
      <c r="G51" s="1"/>
      <c r="H51" s="269" t="s">
        <v>268</v>
      </c>
      <c r="I51" s="269"/>
      <c r="J51" s="269"/>
      <c r="K51" s="269"/>
      <c r="L51" s="269"/>
      <c r="M51" s="269"/>
      <c r="N51" s="269"/>
    </row>
    <row r="52" spans="1:14" ht="17.25">
      <c r="A52" s="161"/>
      <c r="B52" s="15"/>
      <c r="C52" s="16"/>
      <c r="D52" s="17"/>
      <c r="E52" s="15"/>
      <c r="F52" s="15"/>
      <c r="G52" s="15"/>
      <c r="H52" s="270" t="s">
        <v>269</v>
      </c>
      <c r="I52" s="231"/>
      <c r="J52" s="231"/>
      <c r="K52" s="231"/>
      <c r="L52" s="231"/>
      <c r="M52" s="231"/>
      <c r="N52" s="231"/>
    </row>
    <row r="53" spans="1:14" ht="17.25">
      <c r="A53" s="161"/>
      <c r="B53" s="15"/>
      <c r="C53" s="16"/>
      <c r="D53" s="17"/>
      <c r="E53" s="15"/>
      <c r="F53" s="15"/>
      <c r="G53" s="15"/>
      <c r="H53" s="15"/>
      <c r="I53" s="220"/>
      <c r="J53" s="220"/>
      <c r="K53" s="220"/>
      <c r="L53" s="15"/>
      <c r="M53" s="15"/>
      <c r="N53" s="15"/>
    </row>
    <row r="58" spans="8:14" ht="16.5">
      <c r="H58" s="271" t="s">
        <v>270</v>
      </c>
      <c r="I58" s="271"/>
      <c r="J58" s="271"/>
      <c r="K58" s="271"/>
      <c r="L58" s="271"/>
      <c r="M58" s="271"/>
      <c r="N58" s="271"/>
    </row>
  </sheetData>
  <sheetProtection/>
  <mergeCells count="41">
    <mergeCell ref="E4:E5"/>
    <mergeCell ref="F4:F5"/>
    <mergeCell ref="G4:G5"/>
    <mergeCell ref="K4:K5"/>
    <mergeCell ref="L4:L5"/>
    <mergeCell ref="M4:M5"/>
    <mergeCell ref="J4:J5"/>
    <mergeCell ref="A1:D1"/>
    <mergeCell ref="E1:N1"/>
    <mergeCell ref="A2:N2"/>
    <mergeCell ref="A4:A5"/>
    <mergeCell ref="B4:B5"/>
    <mergeCell ref="C4:C5"/>
    <mergeCell ref="D4:D5"/>
    <mergeCell ref="N4:N5"/>
    <mergeCell ref="H4:H5"/>
    <mergeCell ref="I4:I5"/>
    <mergeCell ref="A6:A10"/>
    <mergeCell ref="B6:B10"/>
    <mergeCell ref="A13:A17"/>
    <mergeCell ref="B13:B17"/>
    <mergeCell ref="A18:A19"/>
    <mergeCell ref="B18:B19"/>
    <mergeCell ref="A20:A24"/>
    <mergeCell ref="B20:B24"/>
    <mergeCell ref="A28:A32"/>
    <mergeCell ref="B28:B32"/>
    <mergeCell ref="A33:A35"/>
    <mergeCell ref="B33:B35"/>
    <mergeCell ref="A36:A40"/>
    <mergeCell ref="B36:B40"/>
    <mergeCell ref="A41:A45"/>
    <mergeCell ref="B41:B45"/>
    <mergeCell ref="A46:A47"/>
    <mergeCell ref="B46:B47"/>
    <mergeCell ref="A48:A49"/>
    <mergeCell ref="B48:B49"/>
    <mergeCell ref="H51:N51"/>
    <mergeCell ref="H52:N52"/>
    <mergeCell ref="I53:K53"/>
    <mergeCell ref="H58:N58"/>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W49"/>
  <sheetViews>
    <sheetView zoomScalePageLayoutView="0" workbookViewId="0" topLeftCell="A1">
      <selection activeCell="H75" sqref="H75"/>
    </sheetView>
  </sheetViews>
  <sheetFormatPr defaultColWidth="9.00390625" defaultRowHeight="15.75"/>
  <cols>
    <col min="1" max="1" width="4.75390625" style="203" customWidth="1"/>
    <col min="2" max="2" width="7.25390625" style="203" customWidth="1"/>
    <col min="3" max="3" width="31.875" style="203" customWidth="1"/>
    <col min="4" max="4" width="7.125" style="203" customWidth="1"/>
    <col min="5" max="12" width="6.375" style="203" customWidth="1"/>
    <col min="13" max="13" width="6.375" style="204" customWidth="1"/>
    <col min="14" max="23" width="6.375" style="203" customWidth="1"/>
  </cols>
  <sheetData>
    <row r="1" spans="1:23" ht="15.75">
      <c r="A1" s="280"/>
      <c r="B1" s="280"/>
      <c r="C1" s="280"/>
      <c r="D1" s="280"/>
      <c r="E1" s="280"/>
      <c r="F1" s="280"/>
      <c r="G1" s="280"/>
      <c r="H1" s="280"/>
      <c r="I1" s="280"/>
      <c r="J1" s="280"/>
      <c r="K1" s="280"/>
      <c r="L1" s="280"/>
      <c r="M1" s="280"/>
      <c r="N1" s="280"/>
      <c r="O1" s="280"/>
      <c r="P1" s="280"/>
      <c r="Q1" s="280"/>
      <c r="R1" s="280"/>
      <c r="S1" s="280"/>
      <c r="T1" s="280"/>
      <c r="U1" s="280"/>
      <c r="V1" s="280"/>
      <c r="W1" s="280"/>
    </row>
    <row r="2" spans="1:23" ht="15.75">
      <c r="A2" s="281" t="s">
        <v>281</v>
      </c>
      <c r="B2" s="281"/>
      <c r="C2" s="281"/>
      <c r="D2" s="281"/>
      <c r="E2" s="281"/>
      <c r="F2" s="281"/>
      <c r="G2" s="281"/>
      <c r="H2" s="281"/>
      <c r="I2" s="281"/>
      <c r="J2" s="281"/>
      <c r="K2" s="281"/>
      <c r="L2" s="281"/>
      <c r="M2" s="281"/>
      <c r="N2" s="281"/>
      <c r="O2" s="281"/>
      <c r="P2" s="281"/>
      <c r="Q2" s="281"/>
      <c r="R2" s="281"/>
      <c r="S2" s="281"/>
      <c r="T2" s="281"/>
      <c r="U2" s="281"/>
      <c r="V2" s="281"/>
      <c r="W2" s="281"/>
    </row>
    <row r="3" spans="1:23" ht="15.75">
      <c r="A3" s="164"/>
      <c r="B3" s="164"/>
      <c r="C3" s="164"/>
      <c r="D3" s="164"/>
      <c r="E3" s="164"/>
      <c r="F3" s="164"/>
      <c r="G3" s="164"/>
      <c r="H3" s="164"/>
      <c r="I3" s="164"/>
      <c r="J3" s="164"/>
      <c r="K3" s="164"/>
      <c r="L3" s="164"/>
      <c r="M3" s="165"/>
      <c r="N3" s="164"/>
      <c r="O3" s="164"/>
      <c r="P3" s="164"/>
      <c r="Q3" s="164"/>
      <c r="R3" s="164"/>
      <c r="S3" s="164"/>
      <c r="T3" s="164"/>
      <c r="U3" s="164"/>
      <c r="V3" s="164"/>
      <c r="W3" s="164"/>
    </row>
    <row r="4" spans="1:23" ht="15.75">
      <c r="A4" s="275" t="s">
        <v>0</v>
      </c>
      <c r="B4" s="275" t="s">
        <v>1</v>
      </c>
      <c r="C4" s="275" t="s">
        <v>2</v>
      </c>
      <c r="D4" s="282" t="s">
        <v>89</v>
      </c>
      <c r="E4" s="278" t="s">
        <v>282</v>
      </c>
      <c r="F4" s="278" t="s">
        <v>283</v>
      </c>
      <c r="G4" s="278" t="s">
        <v>284</v>
      </c>
      <c r="H4" s="278" t="s">
        <v>285</v>
      </c>
      <c r="I4" s="278" t="s">
        <v>286</v>
      </c>
      <c r="J4" s="278" t="s">
        <v>287</v>
      </c>
      <c r="K4" s="278" t="s">
        <v>288</v>
      </c>
      <c r="L4" s="278" t="s">
        <v>289</v>
      </c>
      <c r="M4" s="279" t="s">
        <v>290</v>
      </c>
      <c r="N4" s="278" t="s">
        <v>291</v>
      </c>
      <c r="O4" s="278" t="s">
        <v>292</v>
      </c>
      <c r="P4" s="278" t="s">
        <v>293</v>
      </c>
      <c r="Q4" s="278" t="s">
        <v>294</v>
      </c>
      <c r="R4" s="278" t="s">
        <v>295</v>
      </c>
      <c r="S4" s="278" t="s">
        <v>296</v>
      </c>
      <c r="T4" s="278" t="s">
        <v>297</v>
      </c>
      <c r="U4" s="278" t="s">
        <v>298</v>
      </c>
      <c r="V4" s="278" t="s">
        <v>299</v>
      </c>
      <c r="W4" s="278" t="s">
        <v>300</v>
      </c>
    </row>
    <row r="5" spans="1:23" ht="15.75">
      <c r="A5" s="275"/>
      <c r="B5" s="275"/>
      <c r="C5" s="275"/>
      <c r="D5" s="282"/>
      <c r="E5" s="278"/>
      <c r="F5" s="278"/>
      <c r="G5" s="278"/>
      <c r="H5" s="278"/>
      <c r="I5" s="278"/>
      <c r="J5" s="278"/>
      <c r="K5" s="278"/>
      <c r="L5" s="278"/>
      <c r="M5" s="279"/>
      <c r="N5" s="278"/>
      <c r="O5" s="278"/>
      <c r="P5" s="278"/>
      <c r="Q5" s="278"/>
      <c r="R5" s="278"/>
      <c r="S5" s="278"/>
      <c r="T5" s="278"/>
      <c r="U5" s="278"/>
      <c r="V5" s="278"/>
      <c r="W5" s="278"/>
    </row>
    <row r="6" spans="1:23" ht="38.25">
      <c r="A6" s="275">
        <v>1</v>
      </c>
      <c r="B6" s="275" t="s">
        <v>3</v>
      </c>
      <c r="C6" s="167" t="s">
        <v>4</v>
      </c>
      <c r="D6" s="168">
        <v>1</v>
      </c>
      <c r="E6" s="164"/>
      <c r="F6" s="168"/>
      <c r="G6" s="168"/>
      <c r="H6" s="168"/>
      <c r="I6" s="168"/>
      <c r="J6" s="168"/>
      <c r="K6" s="168"/>
      <c r="L6" s="168"/>
      <c r="M6" s="169"/>
      <c r="N6" s="168"/>
      <c r="O6" s="168"/>
      <c r="P6" s="168"/>
      <c r="Q6" s="164"/>
      <c r="R6" s="164"/>
      <c r="S6" s="168"/>
      <c r="T6" s="168"/>
      <c r="U6" s="168"/>
      <c r="V6" s="164"/>
      <c r="W6" s="168"/>
    </row>
    <row r="7" spans="1:23" ht="38.25">
      <c r="A7" s="275"/>
      <c r="B7" s="275"/>
      <c r="C7" s="170" t="s">
        <v>30</v>
      </c>
      <c r="D7" s="171">
        <v>0.8</v>
      </c>
      <c r="E7" s="172"/>
      <c r="F7" s="173">
        <v>1</v>
      </c>
      <c r="G7" s="173">
        <v>1</v>
      </c>
      <c r="H7" s="173">
        <v>1</v>
      </c>
      <c r="I7" s="173">
        <v>1</v>
      </c>
      <c r="J7" s="173">
        <v>1</v>
      </c>
      <c r="K7" s="173">
        <v>1</v>
      </c>
      <c r="L7" s="173">
        <v>1</v>
      </c>
      <c r="M7" s="174">
        <v>1</v>
      </c>
      <c r="N7" s="173">
        <v>1</v>
      </c>
      <c r="O7" s="173">
        <v>1</v>
      </c>
      <c r="P7" s="173">
        <v>1</v>
      </c>
      <c r="Q7" s="175"/>
      <c r="R7" s="175"/>
      <c r="S7" s="173">
        <v>1</v>
      </c>
      <c r="T7" s="173">
        <v>1</v>
      </c>
      <c r="U7" s="173">
        <v>1</v>
      </c>
      <c r="V7" s="175"/>
      <c r="W7" s="173">
        <v>1</v>
      </c>
    </row>
    <row r="8" spans="1:23" ht="25.5">
      <c r="A8" s="275"/>
      <c r="B8" s="275"/>
      <c r="C8" s="170" t="s">
        <v>31</v>
      </c>
      <c r="D8" s="171" t="s">
        <v>32</v>
      </c>
      <c r="E8" s="172">
        <v>1</v>
      </c>
      <c r="F8" s="172">
        <v>1</v>
      </c>
      <c r="G8" s="172">
        <v>1</v>
      </c>
      <c r="H8" s="172">
        <v>0.9</v>
      </c>
      <c r="I8" s="172">
        <v>1</v>
      </c>
      <c r="J8" s="172">
        <v>1</v>
      </c>
      <c r="K8" s="172">
        <v>1</v>
      </c>
      <c r="L8" s="172">
        <v>1</v>
      </c>
      <c r="M8" s="176">
        <v>1</v>
      </c>
      <c r="N8" s="172">
        <v>1</v>
      </c>
      <c r="O8" s="172">
        <v>1</v>
      </c>
      <c r="P8" s="172">
        <v>1</v>
      </c>
      <c r="Q8" s="172">
        <v>1</v>
      </c>
      <c r="R8" s="172">
        <v>1</v>
      </c>
      <c r="S8" s="172">
        <v>1</v>
      </c>
      <c r="T8" s="172">
        <v>1</v>
      </c>
      <c r="U8" s="172">
        <v>1</v>
      </c>
      <c r="V8" s="172">
        <v>1</v>
      </c>
      <c r="W8" s="172">
        <v>0.9</v>
      </c>
    </row>
    <row r="9" spans="1:23" ht="25.5">
      <c r="A9" s="275"/>
      <c r="B9" s="275"/>
      <c r="C9" s="167" t="s">
        <v>29</v>
      </c>
      <c r="D9" s="177" t="s">
        <v>7</v>
      </c>
      <c r="E9" s="164"/>
      <c r="F9" s="164" t="s">
        <v>7</v>
      </c>
      <c r="G9" s="164" t="s">
        <v>7</v>
      </c>
      <c r="H9" s="164" t="s">
        <v>7</v>
      </c>
      <c r="I9" s="164" t="s">
        <v>7</v>
      </c>
      <c r="J9" s="164" t="s">
        <v>7</v>
      </c>
      <c r="K9" s="164" t="s">
        <v>7</v>
      </c>
      <c r="L9" s="164" t="s">
        <v>7</v>
      </c>
      <c r="M9" s="165" t="s">
        <v>7</v>
      </c>
      <c r="N9" s="164" t="s">
        <v>7</v>
      </c>
      <c r="O9" s="164" t="s">
        <v>7</v>
      </c>
      <c r="P9" s="164" t="s">
        <v>7</v>
      </c>
      <c r="Q9" s="164"/>
      <c r="R9" s="164"/>
      <c r="S9" s="164" t="s">
        <v>7</v>
      </c>
      <c r="T9" s="164" t="s">
        <v>7</v>
      </c>
      <c r="U9" s="164" t="s">
        <v>7</v>
      </c>
      <c r="V9" s="164"/>
      <c r="W9" s="164" t="s">
        <v>7</v>
      </c>
    </row>
    <row r="10" spans="1:23" ht="38.25">
      <c r="A10" s="275"/>
      <c r="B10" s="275"/>
      <c r="C10" s="167" t="s">
        <v>71</v>
      </c>
      <c r="D10" s="177" t="s">
        <v>7</v>
      </c>
      <c r="E10" s="164"/>
      <c r="F10" s="164"/>
      <c r="G10" s="164" t="s">
        <v>7</v>
      </c>
      <c r="H10" s="164"/>
      <c r="I10" s="164" t="s">
        <v>7</v>
      </c>
      <c r="J10" s="164" t="s">
        <v>7</v>
      </c>
      <c r="K10" s="164" t="s">
        <v>7</v>
      </c>
      <c r="L10" s="164" t="s">
        <v>7</v>
      </c>
      <c r="M10" s="165" t="s">
        <v>7</v>
      </c>
      <c r="N10" s="164" t="s">
        <v>7</v>
      </c>
      <c r="O10" s="164"/>
      <c r="P10" s="164" t="s">
        <v>7</v>
      </c>
      <c r="Q10" s="164" t="s">
        <v>7</v>
      </c>
      <c r="R10" s="164" t="s">
        <v>7</v>
      </c>
      <c r="S10" s="164" t="s">
        <v>7</v>
      </c>
      <c r="T10" s="164" t="s">
        <v>7</v>
      </c>
      <c r="U10" s="164"/>
      <c r="V10" s="164" t="s">
        <v>7</v>
      </c>
      <c r="W10" s="164"/>
    </row>
    <row r="11" spans="1:23" ht="51">
      <c r="A11" s="166">
        <v>2</v>
      </c>
      <c r="B11" s="166" t="s">
        <v>6</v>
      </c>
      <c r="C11" s="167" t="s">
        <v>33</v>
      </c>
      <c r="D11" s="177" t="s">
        <v>7</v>
      </c>
      <c r="E11" s="164"/>
      <c r="F11" s="164" t="s">
        <v>7</v>
      </c>
      <c r="G11" s="164" t="s">
        <v>7</v>
      </c>
      <c r="H11" s="164" t="s">
        <v>7</v>
      </c>
      <c r="I11" s="164" t="s">
        <v>7</v>
      </c>
      <c r="J11" s="164" t="s">
        <v>7</v>
      </c>
      <c r="K11" s="164" t="s">
        <v>7</v>
      </c>
      <c r="L11" s="164" t="s">
        <v>7</v>
      </c>
      <c r="M11" s="165" t="s">
        <v>7</v>
      </c>
      <c r="N11" s="164" t="s">
        <v>7</v>
      </c>
      <c r="O11" s="164" t="s">
        <v>7</v>
      </c>
      <c r="P11" s="164" t="s">
        <v>7</v>
      </c>
      <c r="Q11" s="164" t="s">
        <v>7</v>
      </c>
      <c r="R11" s="164" t="s">
        <v>7</v>
      </c>
      <c r="S11" s="164" t="s">
        <v>7</v>
      </c>
      <c r="T11" s="164" t="s">
        <v>7</v>
      </c>
      <c r="U11" s="164" t="s">
        <v>7</v>
      </c>
      <c r="V11" s="164" t="s">
        <v>7</v>
      </c>
      <c r="W11" s="164" t="s">
        <v>7</v>
      </c>
    </row>
    <row r="12" spans="1:23" ht="38.25">
      <c r="A12" s="166"/>
      <c r="B12" s="166" t="s">
        <v>8</v>
      </c>
      <c r="C12" s="167" t="s">
        <v>67</v>
      </c>
      <c r="D12" s="177" t="s">
        <v>9</v>
      </c>
      <c r="E12" s="172"/>
      <c r="F12" s="172">
        <v>1</v>
      </c>
      <c r="G12" s="172">
        <v>1</v>
      </c>
      <c r="H12" s="172">
        <v>1</v>
      </c>
      <c r="I12" s="172">
        <v>1</v>
      </c>
      <c r="J12" s="172">
        <v>1</v>
      </c>
      <c r="K12" s="172">
        <v>1</v>
      </c>
      <c r="L12" s="172">
        <v>1</v>
      </c>
      <c r="M12" s="176">
        <v>1</v>
      </c>
      <c r="N12" s="172">
        <v>1</v>
      </c>
      <c r="O12" s="172">
        <v>1</v>
      </c>
      <c r="P12" s="172">
        <v>1</v>
      </c>
      <c r="Q12" s="172">
        <v>1</v>
      </c>
      <c r="R12" s="172">
        <v>1</v>
      </c>
      <c r="S12" s="172">
        <v>1</v>
      </c>
      <c r="T12" s="172">
        <v>1</v>
      </c>
      <c r="U12" s="172">
        <v>1</v>
      </c>
      <c r="V12" s="172">
        <v>1</v>
      </c>
      <c r="W12" s="172">
        <v>1</v>
      </c>
    </row>
    <row r="13" spans="1:23" ht="25.5">
      <c r="A13" s="275">
        <v>4</v>
      </c>
      <c r="B13" s="275" t="s">
        <v>21</v>
      </c>
      <c r="C13" s="178" t="s">
        <v>34</v>
      </c>
      <c r="D13" s="179" t="s">
        <v>7</v>
      </c>
      <c r="E13" s="180" t="s">
        <v>7</v>
      </c>
      <c r="F13" s="180" t="s">
        <v>7</v>
      </c>
      <c r="G13" s="180" t="s">
        <v>7</v>
      </c>
      <c r="H13" s="180" t="s">
        <v>7</v>
      </c>
      <c r="I13" s="180" t="s">
        <v>7</v>
      </c>
      <c r="J13" s="180" t="s">
        <v>7</v>
      </c>
      <c r="K13" s="180" t="s">
        <v>7</v>
      </c>
      <c r="L13" s="180" t="s">
        <v>7</v>
      </c>
      <c r="M13" s="181" t="s">
        <v>7</v>
      </c>
      <c r="N13" s="180" t="s">
        <v>7</v>
      </c>
      <c r="O13" s="180" t="s">
        <v>7</v>
      </c>
      <c r="P13" s="180" t="s">
        <v>7</v>
      </c>
      <c r="Q13" s="180" t="s">
        <v>7</v>
      </c>
      <c r="R13" s="180" t="s">
        <v>7</v>
      </c>
      <c r="S13" s="180" t="s">
        <v>7</v>
      </c>
      <c r="T13" s="180" t="s">
        <v>7</v>
      </c>
      <c r="U13" s="180" t="s">
        <v>7</v>
      </c>
      <c r="V13" s="180" t="s">
        <v>7</v>
      </c>
      <c r="W13" s="180" t="s">
        <v>7</v>
      </c>
    </row>
    <row r="14" spans="1:23" ht="51">
      <c r="A14" s="275"/>
      <c r="B14" s="275"/>
      <c r="C14" s="167" t="s">
        <v>35</v>
      </c>
      <c r="D14" s="177" t="s">
        <v>7</v>
      </c>
      <c r="E14" s="182" t="s">
        <v>70</v>
      </c>
      <c r="F14" s="182" t="s">
        <v>70</v>
      </c>
      <c r="G14" s="182" t="s">
        <v>70</v>
      </c>
      <c r="H14" s="182" t="s">
        <v>70</v>
      </c>
      <c r="I14" s="182" t="s">
        <v>70</v>
      </c>
      <c r="J14" s="182" t="s">
        <v>70</v>
      </c>
      <c r="K14" s="182" t="s">
        <v>70</v>
      </c>
      <c r="L14" s="182" t="s">
        <v>70</v>
      </c>
      <c r="M14" s="183" t="s">
        <v>70</v>
      </c>
      <c r="N14" s="182" t="s">
        <v>7</v>
      </c>
      <c r="O14" s="182" t="s">
        <v>7</v>
      </c>
      <c r="P14" s="182" t="s">
        <v>7</v>
      </c>
      <c r="Q14" s="182" t="s">
        <v>70</v>
      </c>
      <c r="R14" s="182" t="s">
        <v>70</v>
      </c>
      <c r="S14" s="182" t="s">
        <v>70</v>
      </c>
      <c r="T14" s="182" t="s">
        <v>70</v>
      </c>
      <c r="U14" s="182" t="s">
        <v>70</v>
      </c>
      <c r="V14" s="182" t="s">
        <v>70</v>
      </c>
      <c r="W14" s="182" t="s">
        <v>70</v>
      </c>
    </row>
    <row r="15" spans="1:23" ht="41.25">
      <c r="A15" s="275"/>
      <c r="B15" s="275"/>
      <c r="C15" s="184" t="s">
        <v>36</v>
      </c>
      <c r="D15" s="185" t="s">
        <v>7</v>
      </c>
      <c r="E15" s="186"/>
      <c r="F15" s="186"/>
      <c r="G15" s="186"/>
      <c r="H15" s="186"/>
      <c r="I15" s="187"/>
      <c r="J15" s="186"/>
      <c r="K15" s="187"/>
      <c r="L15" s="187"/>
      <c r="M15" s="188"/>
      <c r="N15" s="186"/>
      <c r="O15" s="186"/>
      <c r="P15" s="186"/>
      <c r="Q15" s="186"/>
      <c r="R15" s="186"/>
      <c r="S15" s="186"/>
      <c r="T15" s="186"/>
      <c r="U15" s="186"/>
      <c r="V15" s="186"/>
      <c r="W15" s="187" t="s">
        <v>70</v>
      </c>
    </row>
    <row r="16" spans="1:23" ht="25.5">
      <c r="A16" s="275"/>
      <c r="B16" s="275"/>
      <c r="C16" s="184" t="s">
        <v>37</v>
      </c>
      <c r="D16" s="185" t="s">
        <v>5</v>
      </c>
      <c r="E16" s="189"/>
      <c r="F16" s="189"/>
      <c r="G16" s="189"/>
      <c r="H16" s="190"/>
      <c r="I16" s="190"/>
      <c r="J16" s="190"/>
      <c r="K16" s="190"/>
      <c r="L16" s="190"/>
      <c r="M16" s="191"/>
      <c r="N16" s="190"/>
      <c r="O16" s="190"/>
      <c r="P16" s="190"/>
      <c r="Q16" s="190"/>
      <c r="R16" s="190"/>
      <c r="S16" s="190"/>
      <c r="T16" s="190"/>
      <c r="U16" s="190"/>
      <c r="V16" s="190"/>
      <c r="W16" s="186"/>
    </row>
    <row r="17" spans="1:23" ht="51">
      <c r="A17" s="275"/>
      <c r="B17" s="275"/>
      <c r="C17" s="167" t="s">
        <v>38</v>
      </c>
      <c r="D17" s="177" t="s">
        <v>5</v>
      </c>
      <c r="E17" s="172">
        <v>1</v>
      </c>
      <c r="F17" s="172">
        <v>1</v>
      </c>
      <c r="G17" s="172">
        <v>1</v>
      </c>
      <c r="H17" s="172">
        <v>1</v>
      </c>
      <c r="I17" s="172">
        <v>1</v>
      </c>
      <c r="J17" s="172">
        <v>1</v>
      </c>
      <c r="K17" s="172">
        <v>1</v>
      </c>
      <c r="L17" s="172">
        <v>1</v>
      </c>
      <c r="M17" s="176">
        <v>1</v>
      </c>
      <c r="N17" s="172">
        <v>1</v>
      </c>
      <c r="O17" s="172">
        <v>1</v>
      </c>
      <c r="P17" s="172">
        <v>1</v>
      </c>
      <c r="Q17" s="172">
        <v>1</v>
      </c>
      <c r="R17" s="172">
        <v>1</v>
      </c>
      <c r="S17" s="172">
        <v>1</v>
      </c>
      <c r="T17" s="172">
        <v>1</v>
      </c>
      <c r="U17" s="172">
        <v>1</v>
      </c>
      <c r="V17" s="172">
        <v>1</v>
      </c>
      <c r="W17" s="172">
        <v>1</v>
      </c>
    </row>
    <row r="18" spans="1:23" ht="15.75">
      <c r="A18" s="276">
        <v>5</v>
      </c>
      <c r="B18" s="277" t="s">
        <v>39</v>
      </c>
      <c r="C18" s="192" t="s">
        <v>40</v>
      </c>
      <c r="D18" s="193" t="s">
        <v>7</v>
      </c>
      <c r="E18" s="186" t="s">
        <v>7</v>
      </c>
      <c r="F18" s="186" t="s">
        <v>7</v>
      </c>
      <c r="G18" s="186" t="s">
        <v>7</v>
      </c>
      <c r="H18" s="186" t="s">
        <v>7</v>
      </c>
      <c r="I18" s="186" t="s">
        <v>7</v>
      </c>
      <c r="J18" s="186" t="s">
        <v>7</v>
      </c>
      <c r="K18" s="186" t="s">
        <v>7</v>
      </c>
      <c r="L18" s="186" t="s">
        <v>7</v>
      </c>
      <c r="M18" s="188" t="s">
        <v>7</v>
      </c>
      <c r="N18" s="186" t="s">
        <v>7</v>
      </c>
      <c r="O18" s="186" t="s">
        <v>7</v>
      </c>
      <c r="P18" s="186" t="s">
        <v>7</v>
      </c>
      <c r="Q18" s="186" t="s">
        <v>7</v>
      </c>
      <c r="R18" s="186" t="s">
        <v>7</v>
      </c>
      <c r="S18" s="186" t="s">
        <v>7</v>
      </c>
      <c r="T18" s="186" t="s">
        <v>7</v>
      </c>
      <c r="U18" s="186" t="s">
        <v>7</v>
      </c>
      <c r="V18" s="186" t="s">
        <v>7</v>
      </c>
      <c r="W18" s="186" t="s">
        <v>7</v>
      </c>
    </row>
    <row r="19" spans="1:23" ht="25.5">
      <c r="A19" s="276"/>
      <c r="B19" s="277"/>
      <c r="C19" s="192" t="s">
        <v>41</v>
      </c>
      <c r="D19" s="193" t="s">
        <v>7</v>
      </c>
      <c r="E19" s="187" t="s">
        <v>7</v>
      </c>
      <c r="F19" s="187" t="s">
        <v>7</v>
      </c>
      <c r="G19" s="187" t="s">
        <v>7</v>
      </c>
      <c r="H19" s="187" t="s">
        <v>7</v>
      </c>
      <c r="I19" s="187" t="s">
        <v>7</v>
      </c>
      <c r="J19" s="187" t="s">
        <v>7</v>
      </c>
      <c r="K19" s="187" t="s">
        <v>7</v>
      </c>
      <c r="L19" s="187" t="s">
        <v>7</v>
      </c>
      <c r="M19" s="194" t="s">
        <v>7</v>
      </c>
      <c r="N19" s="187" t="s">
        <v>7</v>
      </c>
      <c r="O19" s="187" t="s">
        <v>7</v>
      </c>
      <c r="P19" s="187" t="s">
        <v>7</v>
      </c>
      <c r="Q19" s="187" t="s">
        <v>7</v>
      </c>
      <c r="R19" s="187" t="s">
        <v>7</v>
      </c>
      <c r="S19" s="187" t="s">
        <v>7</v>
      </c>
      <c r="T19" s="187" t="s">
        <v>7</v>
      </c>
      <c r="U19" s="187" t="s">
        <v>7</v>
      </c>
      <c r="V19" s="187" t="s">
        <v>7</v>
      </c>
      <c r="W19" s="187" t="s">
        <v>7</v>
      </c>
    </row>
    <row r="20" spans="1:23" ht="15.75">
      <c r="A20" s="275">
        <v>6</v>
      </c>
      <c r="B20" s="275" t="s">
        <v>10</v>
      </c>
      <c r="C20" s="184" t="s">
        <v>42</v>
      </c>
      <c r="D20" s="185" t="s">
        <v>11</v>
      </c>
      <c r="E20" s="186"/>
      <c r="F20" s="186"/>
      <c r="G20" s="186"/>
      <c r="H20" s="186"/>
      <c r="I20" s="186"/>
      <c r="J20" s="186"/>
      <c r="K20" s="186"/>
      <c r="L20" s="186"/>
      <c r="M20" s="188"/>
      <c r="N20" s="186"/>
      <c r="O20" s="186"/>
      <c r="P20" s="186"/>
      <c r="Q20" s="186"/>
      <c r="R20" s="186"/>
      <c r="S20" s="186"/>
      <c r="T20" s="186"/>
      <c r="U20" s="186"/>
      <c r="V20" s="186"/>
      <c r="W20" s="186" t="s">
        <v>11</v>
      </c>
    </row>
    <row r="21" spans="1:23" ht="79.5">
      <c r="A21" s="275"/>
      <c r="B21" s="275"/>
      <c r="C21" s="184" t="s">
        <v>301</v>
      </c>
      <c r="D21" s="185" t="s">
        <v>12</v>
      </c>
      <c r="E21" s="190">
        <v>0.862</v>
      </c>
      <c r="F21" s="189">
        <v>0.74</v>
      </c>
      <c r="G21" s="189">
        <v>0.9</v>
      </c>
      <c r="H21" s="189">
        <v>0.78</v>
      </c>
      <c r="I21" s="189">
        <v>0.92</v>
      </c>
      <c r="J21" s="189">
        <v>0.9</v>
      </c>
      <c r="K21" s="190">
        <v>0.946</v>
      </c>
      <c r="L21" s="190">
        <v>0.881</v>
      </c>
      <c r="M21" s="195">
        <v>0.9</v>
      </c>
      <c r="N21" s="189">
        <v>0.92</v>
      </c>
      <c r="O21" s="189">
        <v>0.88</v>
      </c>
      <c r="P21" s="189">
        <v>0.91</v>
      </c>
      <c r="Q21" s="189"/>
      <c r="R21" s="189"/>
      <c r="S21" s="189"/>
      <c r="T21" s="189"/>
      <c r="U21" s="189"/>
      <c r="V21" s="189"/>
      <c r="W21" s="189">
        <v>0.84</v>
      </c>
    </row>
    <row r="22" spans="1:23" ht="25.5">
      <c r="A22" s="275"/>
      <c r="B22" s="166"/>
      <c r="C22" s="167" t="s">
        <v>43</v>
      </c>
      <c r="D22" s="177" t="s">
        <v>7</v>
      </c>
      <c r="E22" s="164" t="s">
        <v>7</v>
      </c>
      <c r="F22" s="164" t="s">
        <v>7</v>
      </c>
      <c r="G22" s="164" t="s">
        <v>7</v>
      </c>
      <c r="H22" s="164" t="s">
        <v>7</v>
      </c>
      <c r="I22" s="164" t="s">
        <v>7</v>
      </c>
      <c r="J22" s="164" t="s">
        <v>7</v>
      </c>
      <c r="K22" s="164" t="s">
        <v>7</v>
      </c>
      <c r="L22" s="164" t="s">
        <v>7</v>
      </c>
      <c r="M22" s="165" t="s">
        <v>7</v>
      </c>
      <c r="N22" s="164" t="s">
        <v>7</v>
      </c>
      <c r="O22" s="164" t="s">
        <v>7</v>
      </c>
      <c r="P22" s="164" t="s">
        <v>7</v>
      </c>
      <c r="Q22" s="164" t="s">
        <v>7</v>
      </c>
      <c r="R22" s="164" t="s">
        <v>7</v>
      </c>
      <c r="S22" s="164" t="s">
        <v>7</v>
      </c>
      <c r="T22" s="164" t="s">
        <v>7</v>
      </c>
      <c r="U22" s="164" t="s">
        <v>7</v>
      </c>
      <c r="V22" s="164" t="s">
        <v>7</v>
      </c>
      <c r="W22" s="164" t="s">
        <v>7</v>
      </c>
    </row>
    <row r="23" spans="1:23" ht="25.5">
      <c r="A23" s="275"/>
      <c r="B23" s="166"/>
      <c r="C23" s="167" t="s">
        <v>45</v>
      </c>
      <c r="D23" s="177" t="s">
        <v>7</v>
      </c>
      <c r="E23" s="164" t="s">
        <v>7</v>
      </c>
      <c r="F23" s="164" t="s">
        <v>7</v>
      </c>
      <c r="G23" s="164" t="s">
        <v>7</v>
      </c>
      <c r="H23" s="164" t="s">
        <v>7</v>
      </c>
      <c r="I23" s="164" t="s">
        <v>7</v>
      </c>
      <c r="J23" s="164" t="s">
        <v>7</v>
      </c>
      <c r="K23" s="164" t="s">
        <v>7</v>
      </c>
      <c r="L23" s="164" t="s">
        <v>7</v>
      </c>
      <c r="M23" s="165" t="s">
        <v>7</v>
      </c>
      <c r="N23" s="164" t="s">
        <v>7</v>
      </c>
      <c r="O23" s="164" t="s">
        <v>7</v>
      </c>
      <c r="P23" s="164" t="s">
        <v>7</v>
      </c>
      <c r="Q23" s="164" t="s">
        <v>7</v>
      </c>
      <c r="R23" s="164" t="s">
        <v>7</v>
      </c>
      <c r="S23" s="164" t="s">
        <v>7</v>
      </c>
      <c r="T23" s="164" t="s">
        <v>7</v>
      </c>
      <c r="U23" s="164" t="s">
        <v>7</v>
      </c>
      <c r="V23" s="164" t="s">
        <v>7</v>
      </c>
      <c r="W23" s="164" t="s">
        <v>7</v>
      </c>
    </row>
    <row r="24" spans="1:23" ht="25.5">
      <c r="A24" s="275"/>
      <c r="B24" s="166"/>
      <c r="C24" s="167" t="s">
        <v>44</v>
      </c>
      <c r="D24" s="177" t="s">
        <v>7</v>
      </c>
      <c r="E24" s="164" t="s">
        <v>7</v>
      </c>
      <c r="F24" s="164" t="s">
        <v>7</v>
      </c>
      <c r="G24" s="164" t="s">
        <v>7</v>
      </c>
      <c r="H24" s="164" t="s">
        <v>7</v>
      </c>
      <c r="I24" s="164" t="s">
        <v>7</v>
      </c>
      <c r="J24" s="164" t="s">
        <v>7</v>
      </c>
      <c r="K24" s="164" t="s">
        <v>7</v>
      </c>
      <c r="L24" s="164" t="s">
        <v>7</v>
      </c>
      <c r="M24" s="165" t="s">
        <v>7</v>
      </c>
      <c r="N24" s="164" t="s">
        <v>7</v>
      </c>
      <c r="O24" s="164" t="s">
        <v>7</v>
      </c>
      <c r="P24" s="164" t="s">
        <v>7</v>
      </c>
      <c r="Q24" s="164" t="s">
        <v>7</v>
      </c>
      <c r="R24" s="164" t="s">
        <v>7</v>
      </c>
      <c r="S24" s="164" t="s">
        <v>7</v>
      </c>
      <c r="T24" s="164" t="s">
        <v>7</v>
      </c>
      <c r="U24" s="164" t="s">
        <v>7</v>
      </c>
      <c r="V24" s="164" t="s">
        <v>7</v>
      </c>
      <c r="W24" s="164" t="s">
        <v>7</v>
      </c>
    </row>
    <row r="25" spans="1:23" ht="51">
      <c r="A25" s="166">
        <v>7</v>
      </c>
      <c r="B25" s="166" t="s">
        <v>13</v>
      </c>
      <c r="C25" s="167" t="s">
        <v>46</v>
      </c>
      <c r="D25" s="177" t="s">
        <v>7</v>
      </c>
      <c r="E25" s="182"/>
      <c r="F25" s="182"/>
      <c r="G25" s="182"/>
      <c r="H25" s="182"/>
      <c r="I25" s="182"/>
      <c r="J25" s="182"/>
      <c r="K25" s="182"/>
      <c r="L25" s="182"/>
      <c r="M25" s="165"/>
      <c r="N25" s="164"/>
      <c r="O25" s="182"/>
      <c r="P25" s="182"/>
      <c r="Q25" s="182"/>
      <c r="R25" s="182"/>
      <c r="S25" s="182"/>
      <c r="T25" s="182"/>
      <c r="U25" s="182"/>
      <c r="V25" s="182"/>
      <c r="W25" s="182" t="s">
        <v>70</v>
      </c>
    </row>
    <row r="26" spans="1:23" ht="15.75">
      <c r="A26" s="166">
        <v>8</v>
      </c>
      <c r="B26" s="166" t="s">
        <v>14</v>
      </c>
      <c r="C26" s="167" t="s">
        <v>47</v>
      </c>
      <c r="D26" s="177" t="s">
        <v>15</v>
      </c>
      <c r="E26" s="172">
        <v>0.3312</v>
      </c>
      <c r="F26" s="196">
        <v>0.2564</v>
      </c>
      <c r="G26" s="196">
        <v>0.2773</v>
      </c>
      <c r="H26" s="196">
        <v>0.2222</v>
      </c>
      <c r="I26" s="196">
        <v>0.3701</v>
      </c>
      <c r="J26" s="196">
        <v>0.2805</v>
      </c>
      <c r="K26" s="196">
        <v>0.3566</v>
      </c>
      <c r="L26" s="172">
        <v>0.209</v>
      </c>
      <c r="M26" s="197">
        <v>0.1234</v>
      </c>
      <c r="N26" s="196">
        <v>0.193</v>
      </c>
      <c r="O26" s="196">
        <v>0.2331</v>
      </c>
      <c r="P26" s="196">
        <v>0.239</v>
      </c>
      <c r="Q26" s="196"/>
      <c r="R26" s="196"/>
      <c r="S26" s="196"/>
      <c r="T26" s="196"/>
      <c r="U26" s="196"/>
      <c r="V26" s="196"/>
      <c r="W26" s="196">
        <v>0.292</v>
      </c>
    </row>
    <row r="27" spans="1:23" ht="38.25">
      <c r="A27" s="166">
        <v>9</v>
      </c>
      <c r="B27" s="166" t="s">
        <v>16</v>
      </c>
      <c r="C27" s="167" t="s">
        <v>48</v>
      </c>
      <c r="D27" s="177" t="s">
        <v>17</v>
      </c>
      <c r="E27" s="196">
        <v>0.942</v>
      </c>
      <c r="F27" s="172">
        <v>0.87</v>
      </c>
      <c r="G27" s="172">
        <v>0.91</v>
      </c>
      <c r="H27" s="172">
        <v>0.92</v>
      </c>
      <c r="I27" s="172">
        <v>0.84</v>
      </c>
      <c r="J27" s="172">
        <v>0.95</v>
      </c>
      <c r="K27" s="172">
        <v>0.91</v>
      </c>
      <c r="L27" s="172">
        <v>0.96</v>
      </c>
      <c r="M27" s="176">
        <v>0.96</v>
      </c>
      <c r="N27" s="172">
        <v>0.97</v>
      </c>
      <c r="O27" s="172">
        <v>0.97</v>
      </c>
      <c r="P27" s="196">
        <v>0.912</v>
      </c>
      <c r="Q27" s="196"/>
      <c r="R27" s="196"/>
      <c r="S27" s="196"/>
      <c r="T27" s="196"/>
      <c r="U27" s="196"/>
      <c r="V27" s="196"/>
      <c r="W27" s="172">
        <v>0.88</v>
      </c>
    </row>
    <row r="28" spans="1:23" ht="51">
      <c r="A28" s="275">
        <v>10</v>
      </c>
      <c r="B28" s="275" t="s">
        <v>18</v>
      </c>
      <c r="C28" s="167" t="s">
        <v>49</v>
      </c>
      <c r="D28" s="177" t="s">
        <v>7</v>
      </c>
      <c r="E28" s="164" t="s">
        <v>7</v>
      </c>
      <c r="F28" s="164" t="s">
        <v>7</v>
      </c>
      <c r="G28" s="164" t="s">
        <v>7</v>
      </c>
      <c r="H28" s="164" t="s">
        <v>7</v>
      </c>
      <c r="I28" s="164" t="s">
        <v>7</v>
      </c>
      <c r="J28" s="164" t="s">
        <v>7</v>
      </c>
      <c r="K28" s="164" t="s">
        <v>7</v>
      </c>
      <c r="L28" s="164" t="s">
        <v>7</v>
      </c>
      <c r="M28" s="165" t="s">
        <v>7</v>
      </c>
      <c r="N28" s="164" t="s">
        <v>7</v>
      </c>
      <c r="O28" s="164" t="s">
        <v>7</v>
      </c>
      <c r="P28" s="164" t="s">
        <v>7</v>
      </c>
      <c r="Q28" s="164" t="s">
        <v>7</v>
      </c>
      <c r="R28" s="164" t="s">
        <v>7</v>
      </c>
      <c r="S28" s="164" t="s">
        <v>7</v>
      </c>
      <c r="T28" s="164" t="s">
        <v>7</v>
      </c>
      <c r="U28" s="164" t="s">
        <v>7</v>
      </c>
      <c r="V28" s="164" t="s">
        <v>7</v>
      </c>
      <c r="W28" s="164" t="s">
        <v>7</v>
      </c>
    </row>
    <row r="29" spans="1:23" ht="51">
      <c r="A29" s="275"/>
      <c r="B29" s="275"/>
      <c r="C29" s="167" t="s">
        <v>50</v>
      </c>
      <c r="D29" s="177" t="s">
        <v>7</v>
      </c>
      <c r="E29" s="198" t="s">
        <v>7</v>
      </c>
      <c r="F29" s="198" t="s">
        <v>7</v>
      </c>
      <c r="G29" s="198" t="s">
        <v>7</v>
      </c>
      <c r="H29" s="198" t="s">
        <v>7</v>
      </c>
      <c r="I29" s="198" t="s">
        <v>7</v>
      </c>
      <c r="J29" s="198" t="s">
        <v>7</v>
      </c>
      <c r="K29" s="198" t="s">
        <v>7</v>
      </c>
      <c r="L29" s="198" t="s">
        <v>7</v>
      </c>
      <c r="M29" s="199" t="s">
        <v>7</v>
      </c>
      <c r="N29" s="198" t="s">
        <v>7</v>
      </c>
      <c r="O29" s="198" t="s">
        <v>7</v>
      </c>
      <c r="P29" s="198" t="s">
        <v>7</v>
      </c>
      <c r="Q29" s="198" t="s">
        <v>7</v>
      </c>
      <c r="R29" s="198" t="s">
        <v>7</v>
      </c>
      <c r="S29" s="198" t="s">
        <v>7</v>
      </c>
      <c r="T29" s="198" t="s">
        <v>7</v>
      </c>
      <c r="U29" s="198" t="s">
        <v>7</v>
      </c>
      <c r="V29" s="198" t="s">
        <v>7</v>
      </c>
      <c r="W29" s="198" t="s">
        <v>7</v>
      </c>
    </row>
    <row r="30" spans="1:23" ht="51">
      <c r="A30" s="275"/>
      <c r="B30" s="275"/>
      <c r="C30" s="167" t="s">
        <v>51</v>
      </c>
      <c r="D30" s="177" t="s">
        <v>5</v>
      </c>
      <c r="E30" s="172">
        <v>0.673</v>
      </c>
      <c r="F30" s="172">
        <v>0.71</v>
      </c>
      <c r="G30" s="172">
        <v>0.725</v>
      </c>
      <c r="H30" s="172">
        <v>0.712</v>
      </c>
      <c r="I30" s="172">
        <v>0.65</v>
      </c>
      <c r="J30" s="172">
        <v>0.73</v>
      </c>
      <c r="K30" s="172">
        <v>0.68</v>
      </c>
      <c r="L30" s="172">
        <v>0.718</v>
      </c>
      <c r="M30" s="176">
        <v>0.76</v>
      </c>
      <c r="N30" s="172">
        <v>0.82</v>
      </c>
      <c r="O30" s="172">
        <v>0.75</v>
      </c>
      <c r="P30" s="172">
        <v>0.77</v>
      </c>
      <c r="Q30" s="172">
        <v>0.82</v>
      </c>
      <c r="R30" s="172">
        <v>0.68</v>
      </c>
      <c r="S30" s="172">
        <v>0.9</v>
      </c>
      <c r="T30" s="172">
        <v>0.82</v>
      </c>
      <c r="U30" s="172">
        <v>0.68</v>
      </c>
      <c r="V30" s="172">
        <v>0.9</v>
      </c>
      <c r="W30" s="172">
        <v>0.61</v>
      </c>
    </row>
    <row r="31" spans="1:23" ht="76.5">
      <c r="A31" s="275"/>
      <c r="B31" s="275"/>
      <c r="C31" s="167" t="s">
        <v>68</v>
      </c>
      <c r="D31" s="177" t="s">
        <v>5</v>
      </c>
      <c r="E31" s="172">
        <v>1</v>
      </c>
      <c r="F31" s="172">
        <v>1</v>
      </c>
      <c r="G31" s="172">
        <v>1</v>
      </c>
      <c r="H31" s="172">
        <v>1</v>
      </c>
      <c r="I31" s="172">
        <v>1</v>
      </c>
      <c r="J31" s="172">
        <v>1</v>
      </c>
      <c r="K31" s="172">
        <v>1</v>
      </c>
      <c r="L31" s="172">
        <v>1</v>
      </c>
      <c r="M31" s="176">
        <v>1</v>
      </c>
      <c r="N31" s="172">
        <v>1</v>
      </c>
      <c r="O31" s="172">
        <v>1</v>
      </c>
      <c r="P31" s="172">
        <v>1</v>
      </c>
      <c r="Q31" s="172">
        <v>1</v>
      </c>
      <c r="R31" s="172">
        <v>1</v>
      </c>
      <c r="S31" s="172">
        <v>1</v>
      </c>
      <c r="T31" s="172">
        <v>1</v>
      </c>
      <c r="U31" s="172">
        <v>1</v>
      </c>
      <c r="V31" s="172">
        <v>1</v>
      </c>
      <c r="W31" s="172">
        <v>1</v>
      </c>
    </row>
    <row r="32" spans="1:23" ht="15.75">
      <c r="A32" s="275"/>
      <c r="B32" s="275"/>
      <c r="C32" s="167" t="s">
        <v>52</v>
      </c>
      <c r="D32" s="177" t="s">
        <v>20</v>
      </c>
      <c r="E32" s="172">
        <v>0.35</v>
      </c>
      <c r="F32" s="172">
        <v>0.36</v>
      </c>
      <c r="G32" s="172">
        <v>0.4</v>
      </c>
      <c r="H32" s="172">
        <v>0.37</v>
      </c>
      <c r="I32" s="172">
        <v>0.3</v>
      </c>
      <c r="J32" s="172">
        <v>0.38</v>
      </c>
      <c r="K32" s="172">
        <v>0.33</v>
      </c>
      <c r="L32" s="172">
        <v>0.25</v>
      </c>
      <c r="M32" s="176">
        <v>0.35</v>
      </c>
      <c r="N32" s="172">
        <v>0.49</v>
      </c>
      <c r="O32" s="172">
        <v>0.4</v>
      </c>
      <c r="P32" s="172">
        <v>0.33</v>
      </c>
      <c r="Q32" s="172"/>
      <c r="R32" s="172"/>
      <c r="S32" s="172"/>
      <c r="T32" s="172"/>
      <c r="U32" s="172"/>
      <c r="V32" s="172"/>
      <c r="W32" s="172">
        <v>0.37</v>
      </c>
    </row>
    <row r="33" spans="1:23" ht="15.75">
      <c r="A33" s="275">
        <v>11</v>
      </c>
      <c r="B33" s="275" t="s">
        <v>22</v>
      </c>
      <c r="C33" s="167" t="s">
        <v>23</v>
      </c>
      <c r="D33" s="177" t="s">
        <v>19</v>
      </c>
      <c r="E33" s="172">
        <v>1</v>
      </c>
      <c r="F33" s="172">
        <v>1</v>
      </c>
      <c r="G33" s="172">
        <v>1</v>
      </c>
      <c r="H33" s="172">
        <v>1</v>
      </c>
      <c r="I33" s="172">
        <v>1</v>
      </c>
      <c r="J33" s="172">
        <v>1</v>
      </c>
      <c r="K33" s="172">
        <v>1</v>
      </c>
      <c r="L33" s="172">
        <v>1</v>
      </c>
      <c r="M33" s="176">
        <v>1</v>
      </c>
      <c r="N33" s="172">
        <v>1</v>
      </c>
      <c r="O33" s="172">
        <v>1</v>
      </c>
      <c r="P33" s="172">
        <v>1</v>
      </c>
      <c r="Q33" s="172">
        <v>1</v>
      </c>
      <c r="R33" s="172">
        <v>1</v>
      </c>
      <c r="S33" s="172">
        <v>1</v>
      </c>
      <c r="T33" s="172">
        <v>1</v>
      </c>
      <c r="U33" s="172">
        <v>1</v>
      </c>
      <c r="V33" s="172">
        <v>1</v>
      </c>
      <c r="W33" s="172">
        <v>1</v>
      </c>
    </row>
    <row r="34" spans="1:23" ht="63.75">
      <c r="A34" s="275"/>
      <c r="B34" s="275"/>
      <c r="C34" s="167" t="s">
        <v>53</v>
      </c>
      <c r="D34" s="177" t="s">
        <v>7</v>
      </c>
      <c r="E34" s="167" t="s">
        <v>7</v>
      </c>
      <c r="F34" s="167" t="s">
        <v>7</v>
      </c>
      <c r="G34" s="167" t="s">
        <v>7</v>
      </c>
      <c r="H34" s="167" t="s">
        <v>7</v>
      </c>
      <c r="I34" s="167" t="s">
        <v>7</v>
      </c>
      <c r="J34" s="167" t="s">
        <v>7</v>
      </c>
      <c r="K34" s="167" t="s">
        <v>7</v>
      </c>
      <c r="L34" s="167" t="s">
        <v>7</v>
      </c>
      <c r="M34" s="200" t="s">
        <v>7</v>
      </c>
      <c r="N34" s="167" t="s">
        <v>7</v>
      </c>
      <c r="O34" s="167" t="s">
        <v>7</v>
      </c>
      <c r="P34" s="167" t="s">
        <v>7</v>
      </c>
      <c r="Q34" s="167" t="s">
        <v>7</v>
      </c>
      <c r="R34" s="167" t="s">
        <v>7</v>
      </c>
      <c r="S34" s="167" t="s">
        <v>7</v>
      </c>
      <c r="T34" s="167" t="s">
        <v>7</v>
      </c>
      <c r="U34" s="167" t="s">
        <v>7</v>
      </c>
      <c r="V34" s="167" t="s">
        <v>7</v>
      </c>
      <c r="W34" s="167" t="s">
        <v>7</v>
      </c>
    </row>
    <row r="35" spans="1:23" ht="25.5">
      <c r="A35" s="275"/>
      <c r="B35" s="275"/>
      <c r="C35" s="167" t="s">
        <v>54</v>
      </c>
      <c r="D35" s="177" t="s">
        <v>24</v>
      </c>
      <c r="E35" s="196">
        <v>0.542</v>
      </c>
      <c r="F35" s="196">
        <v>0.422</v>
      </c>
      <c r="G35" s="196">
        <v>0.403</v>
      </c>
      <c r="H35" s="172">
        <v>0.18</v>
      </c>
      <c r="I35" s="196">
        <v>0.288</v>
      </c>
      <c r="J35" s="172">
        <v>0.18</v>
      </c>
      <c r="K35" s="172">
        <v>0.42</v>
      </c>
      <c r="L35" s="172">
        <v>0.3</v>
      </c>
      <c r="M35" s="176">
        <v>0.31</v>
      </c>
      <c r="N35" s="196">
        <v>0.339</v>
      </c>
      <c r="O35" s="172">
        <v>0.39</v>
      </c>
      <c r="P35" s="172">
        <v>0.34</v>
      </c>
      <c r="Q35" s="172"/>
      <c r="R35" s="172"/>
      <c r="S35" s="172"/>
      <c r="T35" s="172"/>
      <c r="U35" s="172"/>
      <c r="V35" s="172"/>
      <c r="W35" s="172">
        <v>0.35</v>
      </c>
    </row>
    <row r="36" spans="1:23" ht="25.5">
      <c r="A36" s="275">
        <v>12</v>
      </c>
      <c r="B36" s="275" t="s">
        <v>25</v>
      </c>
      <c r="C36" s="167" t="s">
        <v>26</v>
      </c>
      <c r="D36" s="177" t="s">
        <v>17</v>
      </c>
      <c r="E36" s="172">
        <v>1</v>
      </c>
      <c r="F36" s="172">
        <v>1</v>
      </c>
      <c r="G36" s="172">
        <v>1</v>
      </c>
      <c r="H36" s="172">
        <v>1</v>
      </c>
      <c r="I36" s="172">
        <v>1</v>
      </c>
      <c r="J36" s="172">
        <v>1</v>
      </c>
      <c r="K36" s="172">
        <v>1</v>
      </c>
      <c r="L36" s="172">
        <v>1</v>
      </c>
      <c r="M36" s="176">
        <v>1</v>
      </c>
      <c r="N36" s="172">
        <v>1</v>
      </c>
      <c r="O36" s="172">
        <v>1</v>
      </c>
      <c r="P36" s="172">
        <v>1</v>
      </c>
      <c r="Q36" s="172">
        <v>1</v>
      </c>
      <c r="R36" s="172">
        <v>1</v>
      </c>
      <c r="S36" s="172">
        <v>1</v>
      </c>
      <c r="T36" s="172">
        <v>1</v>
      </c>
      <c r="U36" s="172">
        <v>1</v>
      </c>
      <c r="V36" s="172">
        <v>1</v>
      </c>
      <c r="W36" s="172">
        <v>1</v>
      </c>
    </row>
    <row r="37" spans="1:23" ht="38.25">
      <c r="A37" s="275"/>
      <c r="B37" s="275"/>
      <c r="C37" s="167" t="s">
        <v>27</v>
      </c>
      <c r="D37" s="177" t="s">
        <v>5</v>
      </c>
      <c r="E37" s="172">
        <v>0.796</v>
      </c>
      <c r="F37" s="172">
        <v>0.885</v>
      </c>
      <c r="G37" s="172">
        <v>0.807</v>
      </c>
      <c r="H37" s="172">
        <v>0.846</v>
      </c>
      <c r="I37" s="196">
        <v>0.784</v>
      </c>
      <c r="J37" s="172">
        <v>0.91</v>
      </c>
      <c r="K37" s="172">
        <v>0.669</v>
      </c>
      <c r="L37" s="196">
        <v>0.712</v>
      </c>
      <c r="M37" s="176">
        <v>0.653</v>
      </c>
      <c r="N37" s="172">
        <v>0.96</v>
      </c>
      <c r="O37" s="172">
        <v>0.866</v>
      </c>
      <c r="P37" s="172">
        <v>0.746</v>
      </c>
      <c r="Q37" s="172"/>
      <c r="R37" s="172"/>
      <c r="S37" s="172"/>
      <c r="T37" s="172"/>
      <c r="U37" s="172"/>
      <c r="V37" s="172"/>
      <c r="W37" s="172">
        <v>0.955</v>
      </c>
    </row>
    <row r="38" spans="1:23" ht="38.25">
      <c r="A38" s="275"/>
      <c r="B38" s="275"/>
      <c r="C38" s="167" t="s">
        <v>55</v>
      </c>
      <c r="D38" s="168">
        <v>1</v>
      </c>
      <c r="E38" s="172">
        <v>0.7</v>
      </c>
      <c r="F38" s="172">
        <v>1</v>
      </c>
      <c r="G38" s="172">
        <v>0.82</v>
      </c>
      <c r="H38" s="172">
        <v>1</v>
      </c>
      <c r="I38" s="172">
        <v>1</v>
      </c>
      <c r="J38" s="172">
        <v>0.95</v>
      </c>
      <c r="K38" s="172">
        <v>1</v>
      </c>
      <c r="L38" s="172">
        <v>1</v>
      </c>
      <c r="M38" s="176">
        <v>1</v>
      </c>
      <c r="N38" s="172">
        <v>1</v>
      </c>
      <c r="O38" s="172">
        <v>1</v>
      </c>
      <c r="P38" s="172">
        <v>1</v>
      </c>
      <c r="Q38" s="172">
        <v>1</v>
      </c>
      <c r="R38" s="172">
        <v>1</v>
      </c>
      <c r="S38" s="172">
        <v>1</v>
      </c>
      <c r="T38" s="172">
        <v>1</v>
      </c>
      <c r="U38" s="172">
        <v>1</v>
      </c>
      <c r="V38" s="172">
        <v>1</v>
      </c>
      <c r="W38" s="172">
        <v>0.8</v>
      </c>
    </row>
    <row r="39" spans="1:23" ht="25.5">
      <c r="A39" s="275"/>
      <c r="B39" s="275"/>
      <c r="C39" s="167" t="s">
        <v>56</v>
      </c>
      <c r="D39" s="177" t="s">
        <v>69</v>
      </c>
      <c r="E39" s="172">
        <v>0.6</v>
      </c>
      <c r="F39" s="172">
        <v>0.55</v>
      </c>
      <c r="G39" s="172">
        <v>0.59</v>
      </c>
      <c r="H39" s="172">
        <v>0.68</v>
      </c>
      <c r="I39" s="172">
        <v>0.6</v>
      </c>
      <c r="J39" s="172">
        <v>0.75</v>
      </c>
      <c r="K39" s="172">
        <v>0.6</v>
      </c>
      <c r="L39" s="172">
        <v>0.62</v>
      </c>
      <c r="M39" s="176">
        <v>0.69</v>
      </c>
      <c r="N39" s="172">
        <v>0.79</v>
      </c>
      <c r="O39" s="172">
        <v>0.61</v>
      </c>
      <c r="P39" s="172">
        <v>0.65</v>
      </c>
      <c r="Q39" s="172"/>
      <c r="R39" s="172"/>
      <c r="S39" s="172"/>
      <c r="T39" s="172"/>
      <c r="U39" s="172"/>
      <c r="V39" s="172"/>
      <c r="W39" s="172">
        <v>0.8</v>
      </c>
    </row>
    <row r="40" spans="1:23" ht="38.25">
      <c r="A40" s="275"/>
      <c r="B40" s="275"/>
      <c r="C40" s="167" t="s">
        <v>57</v>
      </c>
      <c r="D40" s="168">
        <v>1</v>
      </c>
      <c r="E40" s="201">
        <v>1</v>
      </c>
      <c r="F40" s="201">
        <v>1</v>
      </c>
      <c r="G40" s="201">
        <v>1</v>
      </c>
      <c r="H40" s="201">
        <v>1</v>
      </c>
      <c r="I40" s="201">
        <v>1</v>
      </c>
      <c r="J40" s="201">
        <v>1</v>
      </c>
      <c r="K40" s="201">
        <v>1</v>
      </c>
      <c r="L40" s="201">
        <v>1</v>
      </c>
      <c r="M40" s="202">
        <v>1</v>
      </c>
      <c r="N40" s="201">
        <v>1</v>
      </c>
      <c r="O40" s="201">
        <v>1</v>
      </c>
      <c r="P40" s="201">
        <v>1</v>
      </c>
      <c r="Q40" s="172">
        <v>1</v>
      </c>
      <c r="R40" s="172">
        <v>1</v>
      </c>
      <c r="S40" s="172">
        <v>1</v>
      </c>
      <c r="T40" s="172">
        <v>1</v>
      </c>
      <c r="U40" s="172">
        <v>1</v>
      </c>
      <c r="V40" s="172">
        <v>1</v>
      </c>
      <c r="W40" s="201">
        <v>1</v>
      </c>
    </row>
    <row r="41" spans="1:23" ht="25.5">
      <c r="A41" s="275">
        <v>13</v>
      </c>
      <c r="B41" s="275" t="s">
        <v>86</v>
      </c>
      <c r="C41" s="167" t="s">
        <v>58</v>
      </c>
      <c r="D41" s="177" t="s">
        <v>7</v>
      </c>
      <c r="E41" s="164" t="s">
        <v>7</v>
      </c>
      <c r="F41" s="164" t="s">
        <v>7</v>
      </c>
      <c r="G41" s="164" t="s">
        <v>7</v>
      </c>
      <c r="H41" s="164" t="s">
        <v>7</v>
      </c>
      <c r="I41" s="164" t="s">
        <v>7</v>
      </c>
      <c r="J41" s="164" t="s">
        <v>7</v>
      </c>
      <c r="K41" s="164" t="s">
        <v>7</v>
      </c>
      <c r="L41" s="164" t="s">
        <v>7</v>
      </c>
      <c r="M41" s="165" t="s">
        <v>7</v>
      </c>
      <c r="N41" s="164" t="s">
        <v>7</v>
      </c>
      <c r="O41" s="164" t="s">
        <v>7</v>
      </c>
      <c r="P41" s="164" t="s">
        <v>7</v>
      </c>
      <c r="Q41" s="164" t="s">
        <v>7</v>
      </c>
      <c r="R41" s="164" t="s">
        <v>7</v>
      </c>
      <c r="S41" s="164" t="s">
        <v>7</v>
      </c>
      <c r="T41" s="164" t="s">
        <v>7</v>
      </c>
      <c r="U41" s="164" t="s">
        <v>7</v>
      </c>
      <c r="V41" s="164" t="s">
        <v>7</v>
      </c>
      <c r="W41" s="164" t="s">
        <v>7</v>
      </c>
    </row>
    <row r="42" spans="1:23" ht="25.5">
      <c r="A42" s="275"/>
      <c r="B42" s="275"/>
      <c r="C42" s="167" t="s">
        <v>59</v>
      </c>
      <c r="D42" s="177" t="s">
        <v>7</v>
      </c>
      <c r="E42" s="164" t="s">
        <v>7</v>
      </c>
      <c r="F42" s="164" t="s">
        <v>7</v>
      </c>
      <c r="G42" s="164" t="s">
        <v>7</v>
      </c>
      <c r="H42" s="164" t="s">
        <v>7</v>
      </c>
      <c r="I42" s="164" t="s">
        <v>7</v>
      </c>
      <c r="J42" s="164" t="s">
        <v>7</v>
      </c>
      <c r="K42" s="164" t="s">
        <v>7</v>
      </c>
      <c r="L42" s="164" t="s">
        <v>7</v>
      </c>
      <c r="M42" s="165" t="s">
        <v>7</v>
      </c>
      <c r="N42" s="164" t="s">
        <v>7</v>
      </c>
      <c r="O42" s="164" t="s">
        <v>7</v>
      </c>
      <c r="P42" s="164" t="s">
        <v>7</v>
      </c>
      <c r="Q42" s="164" t="s">
        <v>7</v>
      </c>
      <c r="R42" s="164" t="s">
        <v>7</v>
      </c>
      <c r="S42" s="164" t="s">
        <v>7</v>
      </c>
      <c r="T42" s="164" t="s">
        <v>7</v>
      </c>
      <c r="U42" s="164" t="s">
        <v>7</v>
      </c>
      <c r="V42" s="164" t="s">
        <v>7</v>
      </c>
      <c r="W42" s="164" t="s">
        <v>7</v>
      </c>
    </row>
    <row r="43" spans="1:23" ht="25.5">
      <c r="A43" s="275"/>
      <c r="B43" s="275"/>
      <c r="C43" s="167" t="s">
        <v>60</v>
      </c>
      <c r="D43" s="177" t="s">
        <v>7</v>
      </c>
      <c r="E43" s="164" t="s">
        <v>7</v>
      </c>
      <c r="F43" s="164" t="s">
        <v>7</v>
      </c>
      <c r="G43" s="164" t="s">
        <v>7</v>
      </c>
      <c r="H43" s="164" t="s">
        <v>7</v>
      </c>
      <c r="I43" s="164" t="s">
        <v>7</v>
      </c>
      <c r="J43" s="164" t="s">
        <v>7</v>
      </c>
      <c r="K43" s="164" t="s">
        <v>7</v>
      </c>
      <c r="L43" s="164" t="s">
        <v>7</v>
      </c>
      <c r="M43" s="165" t="s">
        <v>7</v>
      </c>
      <c r="N43" s="164" t="s">
        <v>7</v>
      </c>
      <c r="O43" s="164" t="s">
        <v>7</v>
      </c>
      <c r="P43" s="164" t="s">
        <v>7</v>
      </c>
      <c r="Q43" s="164" t="s">
        <v>7</v>
      </c>
      <c r="R43" s="164" t="s">
        <v>7</v>
      </c>
      <c r="S43" s="164" t="s">
        <v>7</v>
      </c>
      <c r="T43" s="164" t="s">
        <v>7</v>
      </c>
      <c r="U43" s="164" t="s">
        <v>7</v>
      </c>
      <c r="V43" s="164" t="s">
        <v>7</v>
      </c>
      <c r="W43" s="164" t="s">
        <v>7</v>
      </c>
    </row>
    <row r="44" spans="1:23" ht="25.5">
      <c r="A44" s="275"/>
      <c r="B44" s="275"/>
      <c r="C44" s="167" t="s">
        <v>61</v>
      </c>
      <c r="D44" s="177" t="s">
        <v>7</v>
      </c>
      <c r="E44" s="164" t="s">
        <v>7</v>
      </c>
      <c r="F44" s="164" t="s">
        <v>7</v>
      </c>
      <c r="G44" s="164" t="s">
        <v>7</v>
      </c>
      <c r="H44" s="164" t="s">
        <v>7</v>
      </c>
      <c r="I44" s="164" t="s">
        <v>7</v>
      </c>
      <c r="J44" s="164" t="s">
        <v>7</v>
      </c>
      <c r="K44" s="164" t="s">
        <v>7</v>
      </c>
      <c r="L44" s="164" t="s">
        <v>7</v>
      </c>
      <c r="M44" s="165" t="s">
        <v>7</v>
      </c>
      <c r="N44" s="164" t="s">
        <v>7</v>
      </c>
      <c r="O44" s="164" t="s">
        <v>7</v>
      </c>
      <c r="P44" s="164" t="s">
        <v>7</v>
      </c>
      <c r="Q44" s="164" t="s">
        <v>7</v>
      </c>
      <c r="R44" s="164" t="s">
        <v>7</v>
      </c>
      <c r="S44" s="164" t="s">
        <v>7</v>
      </c>
      <c r="T44" s="164" t="s">
        <v>7</v>
      </c>
      <c r="U44" s="164" t="s">
        <v>7</v>
      </c>
      <c r="V44" s="164" t="s">
        <v>7</v>
      </c>
      <c r="W44" s="164" t="s">
        <v>7</v>
      </c>
    </row>
    <row r="45" spans="1:23" ht="51">
      <c r="A45" s="275"/>
      <c r="B45" s="275"/>
      <c r="C45" s="167" t="s">
        <v>62</v>
      </c>
      <c r="D45" s="177" t="s">
        <v>7</v>
      </c>
      <c r="E45" s="164" t="s">
        <v>7</v>
      </c>
      <c r="F45" s="164" t="s">
        <v>7</v>
      </c>
      <c r="G45" s="164" t="s">
        <v>7</v>
      </c>
      <c r="H45" s="164" t="s">
        <v>7</v>
      </c>
      <c r="I45" s="164" t="s">
        <v>7</v>
      </c>
      <c r="J45" s="164" t="s">
        <v>7</v>
      </c>
      <c r="K45" s="164" t="s">
        <v>7</v>
      </c>
      <c r="L45" s="164" t="s">
        <v>7</v>
      </c>
      <c r="M45" s="165" t="s">
        <v>7</v>
      </c>
      <c r="N45" s="164" t="s">
        <v>7</v>
      </c>
      <c r="O45" s="164" t="s">
        <v>7</v>
      </c>
      <c r="P45" s="164" t="s">
        <v>7</v>
      </c>
      <c r="Q45" s="164" t="s">
        <v>7</v>
      </c>
      <c r="R45" s="164" t="s">
        <v>7</v>
      </c>
      <c r="S45" s="164" t="s">
        <v>7</v>
      </c>
      <c r="T45" s="164" t="s">
        <v>7</v>
      </c>
      <c r="U45" s="164" t="s">
        <v>7</v>
      </c>
      <c r="V45" s="164" t="s">
        <v>7</v>
      </c>
      <c r="W45" s="164" t="s">
        <v>7</v>
      </c>
    </row>
    <row r="46" spans="1:23" ht="38.25">
      <c r="A46" s="275">
        <v>14</v>
      </c>
      <c r="B46" s="166" t="s">
        <v>72</v>
      </c>
      <c r="C46" s="167" t="s">
        <v>63</v>
      </c>
      <c r="D46" s="177" t="s">
        <v>7</v>
      </c>
      <c r="E46" s="164" t="s">
        <v>7</v>
      </c>
      <c r="F46" s="164" t="s">
        <v>7</v>
      </c>
      <c r="G46" s="164" t="s">
        <v>7</v>
      </c>
      <c r="H46" s="164" t="s">
        <v>7</v>
      </c>
      <c r="I46" s="164" t="s">
        <v>7</v>
      </c>
      <c r="J46" s="164" t="s">
        <v>7</v>
      </c>
      <c r="K46" s="164" t="s">
        <v>7</v>
      </c>
      <c r="L46" s="164" t="s">
        <v>7</v>
      </c>
      <c r="M46" s="165" t="s">
        <v>7</v>
      </c>
      <c r="N46" s="164" t="s">
        <v>7</v>
      </c>
      <c r="O46" s="164" t="s">
        <v>7</v>
      </c>
      <c r="P46" s="164" t="s">
        <v>7</v>
      </c>
      <c r="Q46" s="164" t="s">
        <v>7</v>
      </c>
      <c r="R46" s="164" t="s">
        <v>7</v>
      </c>
      <c r="S46" s="164" t="s">
        <v>7</v>
      </c>
      <c r="T46" s="164" t="s">
        <v>7</v>
      </c>
      <c r="U46" s="164" t="s">
        <v>7</v>
      </c>
      <c r="V46" s="164" t="s">
        <v>7</v>
      </c>
      <c r="W46" s="164" t="s">
        <v>7</v>
      </c>
    </row>
    <row r="47" spans="1:23" ht="63.75">
      <c r="A47" s="275"/>
      <c r="B47" s="166"/>
      <c r="C47" s="167" t="s">
        <v>64</v>
      </c>
      <c r="D47" s="177" t="s">
        <v>7</v>
      </c>
      <c r="E47" s="164" t="s">
        <v>7</v>
      </c>
      <c r="F47" s="164" t="s">
        <v>7</v>
      </c>
      <c r="G47" s="164" t="s">
        <v>7</v>
      </c>
      <c r="H47" s="164" t="s">
        <v>7</v>
      </c>
      <c r="I47" s="164" t="s">
        <v>7</v>
      </c>
      <c r="J47" s="164" t="s">
        <v>7</v>
      </c>
      <c r="K47" s="164" t="s">
        <v>7</v>
      </c>
      <c r="L47" s="164" t="s">
        <v>7</v>
      </c>
      <c r="M47" s="165" t="s">
        <v>7</v>
      </c>
      <c r="N47" s="164" t="s">
        <v>7</v>
      </c>
      <c r="O47" s="164" t="s">
        <v>7</v>
      </c>
      <c r="P47" s="164" t="s">
        <v>7</v>
      </c>
      <c r="Q47" s="164" t="s">
        <v>7</v>
      </c>
      <c r="R47" s="164" t="s">
        <v>7</v>
      </c>
      <c r="S47" s="164" t="s">
        <v>7</v>
      </c>
      <c r="T47" s="164" t="s">
        <v>7</v>
      </c>
      <c r="U47" s="164" t="s">
        <v>7</v>
      </c>
      <c r="V47" s="164" t="s">
        <v>7</v>
      </c>
      <c r="W47" s="164" t="s">
        <v>7</v>
      </c>
    </row>
    <row r="48" spans="1:23" ht="51">
      <c r="A48" s="275">
        <v>15</v>
      </c>
      <c r="B48" s="166" t="s">
        <v>65</v>
      </c>
      <c r="C48" s="167" t="s">
        <v>66</v>
      </c>
      <c r="D48" s="168">
        <v>1</v>
      </c>
      <c r="E48" s="172">
        <v>1</v>
      </c>
      <c r="F48" s="172">
        <v>1</v>
      </c>
      <c r="G48" s="172">
        <v>1</v>
      </c>
      <c r="H48" s="172">
        <v>1</v>
      </c>
      <c r="I48" s="172">
        <v>1</v>
      </c>
      <c r="J48" s="172">
        <v>1</v>
      </c>
      <c r="K48" s="172">
        <v>1</v>
      </c>
      <c r="L48" s="172">
        <v>1</v>
      </c>
      <c r="M48" s="176">
        <v>1</v>
      </c>
      <c r="N48" s="172">
        <v>1</v>
      </c>
      <c r="O48" s="172">
        <v>1</v>
      </c>
      <c r="P48" s="172">
        <v>1</v>
      </c>
      <c r="Q48" s="172">
        <v>1</v>
      </c>
      <c r="R48" s="172">
        <v>1</v>
      </c>
      <c r="S48" s="172">
        <v>1</v>
      </c>
      <c r="T48" s="172">
        <v>1</v>
      </c>
      <c r="U48" s="172">
        <v>1</v>
      </c>
      <c r="V48" s="172">
        <v>1</v>
      </c>
      <c r="W48" s="172">
        <v>1</v>
      </c>
    </row>
    <row r="49" spans="1:23" ht="51">
      <c r="A49" s="275"/>
      <c r="B49" s="166"/>
      <c r="C49" s="167" t="s">
        <v>28</v>
      </c>
      <c r="D49" s="177" t="s">
        <v>7</v>
      </c>
      <c r="E49" s="164" t="s">
        <v>7</v>
      </c>
      <c r="F49" s="164" t="s">
        <v>7</v>
      </c>
      <c r="G49" s="164" t="s">
        <v>7</v>
      </c>
      <c r="H49" s="164" t="s">
        <v>7</v>
      </c>
      <c r="I49" s="164" t="s">
        <v>7</v>
      </c>
      <c r="J49" s="164" t="s">
        <v>7</v>
      </c>
      <c r="K49" s="164" t="s">
        <v>7</v>
      </c>
      <c r="L49" s="164" t="s">
        <v>7</v>
      </c>
      <c r="M49" s="165" t="s">
        <v>7</v>
      </c>
      <c r="N49" s="164" t="s">
        <v>7</v>
      </c>
      <c r="O49" s="164" t="s">
        <v>7</v>
      </c>
      <c r="P49" s="164" t="s">
        <v>7</v>
      </c>
      <c r="Q49" s="164" t="s">
        <v>7</v>
      </c>
      <c r="R49" s="164" t="s">
        <v>7</v>
      </c>
      <c r="S49" s="164" t="s">
        <v>7</v>
      </c>
      <c r="T49" s="164" t="s">
        <v>7</v>
      </c>
      <c r="U49" s="164" t="s">
        <v>7</v>
      </c>
      <c r="V49" s="164" t="s">
        <v>7</v>
      </c>
      <c r="W49" s="164" t="s">
        <v>7</v>
      </c>
    </row>
  </sheetData>
  <sheetProtection/>
  <mergeCells count="43">
    <mergeCell ref="A1:W1"/>
    <mergeCell ref="A2:W2"/>
    <mergeCell ref="A4:A5"/>
    <mergeCell ref="B4:B5"/>
    <mergeCell ref="C4:C5"/>
    <mergeCell ref="D4:D5"/>
    <mergeCell ref="E4:E5"/>
    <mergeCell ref="F4:F5"/>
    <mergeCell ref="G4:G5"/>
    <mergeCell ref="H4:H5"/>
    <mergeCell ref="R4:R5"/>
    <mergeCell ref="S4:S5"/>
    <mergeCell ref="T4:T5"/>
    <mergeCell ref="I4:I5"/>
    <mergeCell ref="J4:J5"/>
    <mergeCell ref="K4:K5"/>
    <mergeCell ref="L4:L5"/>
    <mergeCell ref="M4:M5"/>
    <mergeCell ref="N4:N5"/>
    <mergeCell ref="U4:U5"/>
    <mergeCell ref="V4:V5"/>
    <mergeCell ref="W4:W5"/>
    <mergeCell ref="A6:A10"/>
    <mergeCell ref="B6:B10"/>
    <mergeCell ref="A13:A17"/>
    <mergeCell ref="B13:B17"/>
    <mergeCell ref="O4:O5"/>
    <mergeCell ref="P4:P5"/>
    <mergeCell ref="Q4:Q5"/>
    <mergeCell ref="A18:A19"/>
    <mergeCell ref="B18:B19"/>
    <mergeCell ref="A20:A24"/>
    <mergeCell ref="B20:B21"/>
    <mergeCell ref="A28:A32"/>
    <mergeCell ref="B28:B32"/>
    <mergeCell ref="A46:A47"/>
    <mergeCell ref="A48:A49"/>
    <mergeCell ref="A33:A35"/>
    <mergeCell ref="B33:B35"/>
    <mergeCell ref="A36:A40"/>
    <mergeCell ref="B36:B40"/>
    <mergeCell ref="A41:A45"/>
    <mergeCell ref="B41:B4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Q53"/>
  <sheetViews>
    <sheetView zoomScalePageLayoutView="0" workbookViewId="0" topLeftCell="A1">
      <selection activeCell="A2" sqref="A2:P3"/>
    </sheetView>
  </sheetViews>
  <sheetFormatPr defaultColWidth="9.00390625" defaultRowHeight="15.75"/>
  <cols>
    <col min="1" max="1" width="7.375" style="104" customWidth="1"/>
    <col min="2" max="2" width="9.00390625" style="104" customWidth="1"/>
    <col min="3" max="3" width="34.75390625" style="104" customWidth="1"/>
    <col min="4" max="4" width="10.875" style="104" customWidth="1"/>
    <col min="5" max="6" width="8.75390625" style="104" customWidth="1"/>
    <col min="7" max="7" width="9.125" style="104" customWidth="1"/>
    <col min="8" max="8" width="9.25390625" style="104" customWidth="1"/>
    <col min="9" max="9" width="8.625" style="104" customWidth="1"/>
    <col min="10" max="10" width="10.00390625" style="104" customWidth="1"/>
    <col min="11" max="11" width="9.375" style="37" customWidth="1"/>
    <col min="12" max="12" width="9.75390625" style="104" customWidth="1"/>
    <col min="13" max="13" width="9.25390625" style="104" customWidth="1"/>
    <col min="14" max="14" width="9.125" style="104" customWidth="1"/>
    <col min="15" max="15" width="8.625" style="104" customWidth="1"/>
    <col min="16" max="16" width="8.125" style="104" customWidth="1"/>
    <col min="17" max="16384" width="9.00390625" style="104" customWidth="1"/>
  </cols>
  <sheetData>
    <row r="1" spans="1:16" ht="16.5">
      <c r="A1" s="284"/>
      <c r="B1" s="284"/>
      <c r="C1" s="284"/>
      <c r="D1" s="284"/>
      <c r="E1" s="284"/>
      <c r="F1" s="284"/>
      <c r="G1" s="284"/>
      <c r="H1" s="284"/>
      <c r="I1" s="284"/>
      <c r="J1" s="284"/>
      <c r="K1" s="284"/>
      <c r="L1" s="284"/>
      <c r="M1" s="284"/>
      <c r="N1" s="284"/>
      <c r="O1" s="284"/>
      <c r="P1" s="284"/>
    </row>
    <row r="2" spans="1:16" ht="15.75">
      <c r="A2" s="287" t="s">
        <v>359</v>
      </c>
      <c r="B2" s="288"/>
      <c r="C2" s="288"/>
      <c r="D2" s="288"/>
      <c r="E2" s="288"/>
      <c r="F2" s="288"/>
      <c r="G2" s="288"/>
      <c r="H2" s="288"/>
      <c r="I2" s="288"/>
      <c r="J2" s="288"/>
      <c r="K2" s="288"/>
      <c r="L2" s="288"/>
      <c r="M2" s="288"/>
      <c r="N2" s="288"/>
      <c r="O2" s="288"/>
      <c r="P2" s="289"/>
    </row>
    <row r="3" spans="1:16" ht="18.75" customHeight="1">
      <c r="A3" s="290"/>
      <c r="B3" s="291"/>
      <c r="C3" s="291"/>
      <c r="D3" s="291"/>
      <c r="E3" s="291"/>
      <c r="F3" s="291"/>
      <c r="G3" s="291"/>
      <c r="H3" s="291"/>
      <c r="I3" s="291"/>
      <c r="J3" s="291"/>
      <c r="K3" s="291"/>
      <c r="L3" s="291"/>
      <c r="M3" s="291"/>
      <c r="N3" s="291"/>
      <c r="O3" s="291"/>
      <c r="P3" s="292"/>
    </row>
    <row r="4" spans="1:16" ht="15.75">
      <c r="A4" s="283" t="s">
        <v>0</v>
      </c>
      <c r="B4" s="283" t="s">
        <v>1</v>
      </c>
      <c r="C4" s="283" t="s">
        <v>2</v>
      </c>
      <c r="D4" s="293" t="s">
        <v>89</v>
      </c>
      <c r="E4" s="250" t="s">
        <v>302</v>
      </c>
      <c r="F4" s="250" t="s">
        <v>303</v>
      </c>
      <c r="G4" s="250" t="s">
        <v>304</v>
      </c>
      <c r="H4" s="250" t="s">
        <v>305</v>
      </c>
      <c r="I4" s="250" t="s">
        <v>306</v>
      </c>
      <c r="J4" s="250" t="s">
        <v>307</v>
      </c>
      <c r="K4" s="286" t="s">
        <v>308</v>
      </c>
      <c r="L4" s="250" t="s">
        <v>309</v>
      </c>
      <c r="M4" s="250" t="s">
        <v>310</v>
      </c>
      <c r="N4" s="250" t="s">
        <v>311</v>
      </c>
      <c r="O4" s="250" t="s">
        <v>193</v>
      </c>
      <c r="P4" s="250" t="s">
        <v>312</v>
      </c>
    </row>
    <row r="5" spans="1:16" ht="36" customHeight="1">
      <c r="A5" s="283"/>
      <c r="B5" s="283"/>
      <c r="C5" s="283"/>
      <c r="D5" s="293"/>
      <c r="E5" s="250"/>
      <c r="F5" s="250"/>
      <c r="G5" s="250"/>
      <c r="H5" s="250"/>
      <c r="I5" s="250"/>
      <c r="J5" s="250"/>
      <c r="K5" s="286"/>
      <c r="L5" s="250"/>
      <c r="M5" s="250"/>
      <c r="N5" s="250"/>
      <c r="O5" s="250"/>
      <c r="P5" s="250"/>
    </row>
    <row r="6" spans="1:16" ht="47.25">
      <c r="A6" s="283">
        <v>1</v>
      </c>
      <c r="B6" s="283" t="s">
        <v>3</v>
      </c>
      <c r="C6" s="99" t="s">
        <v>4</v>
      </c>
      <c r="D6" s="100"/>
      <c r="E6" s="103"/>
      <c r="F6" s="103"/>
      <c r="G6" s="103"/>
      <c r="H6" s="103"/>
      <c r="I6" s="103"/>
      <c r="J6" s="103"/>
      <c r="K6" s="96"/>
      <c r="L6" s="103"/>
      <c r="M6" s="103"/>
      <c r="N6" s="103"/>
      <c r="O6" s="103"/>
      <c r="P6" s="103"/>
    </row>
    <row r="7" spans="1:16" ht="47.25">
      <c r="A7" s="283"/>
      <c r="B7" s="283"/>
      <c r="C7" s="209" t="s">
        <v>30</v>
      </c>
      <c r="D7" s="210">
        <v>0.8</v>
      </c>
      <c r="E7" s="118">
        <v>1</v>
      </c>
      <c r="F7" s="118">
        <v>1</v>
      </c>
      <c r="G7" s="118">
        <v>1</v>
      </c>
      <c r="H7" s="118">
        <v>1</v>
      </c>
      <c r="I7" s="118">
        <v>1</v>
      </c>
      <c r="J7" s="118">
        <v>1</v>
      </c>
      <c r="K7" s="109">
        <v>1</v>
      </c>
      <c r="L7" s="118">
        <v>1</v>
      </c>
      <c r="M7" s="118">
        <v>1</v>
      </c>
      <c r="N7" s="118">
        <v>1</v>
      </c>
      <c r="O7" s="118">
        <v>1</v>
      </c>
      <c r="P7" s="118">
        <v>1</v>
      </c>
    </row>
    <row r="8" spans="1:16" ht="31.5">
      <c r="A8" s="283"/>
      <c r="B8" s="283"/>
      <c r="C8" s="209" t="s">
        <v>31</v>
      </c>
      <c r="D8" s="210" t="s">
        <v>32</v>
      </c>
      <c r="E8" s="118">
        <v>1</v>
      </c>
      <c r="F8" s="118">
        <v>1</v>
      </c>
      <c r="G8" s="118">
        <v>1</v>
      </c>
      <c r="H8" s="118">
        <v>1</v>
      </c>
      <c r="I8" s="118">
        <v>1</v>
      </c>
      <c r="J8" s="118">
        <v>1</v>
      </c>
      <c r="K8" s="109">
        <v>0.95</v>
      </c>
      <c r="L8" s="118">
        <v>1</v>
      </c>
      <c r="M8" s="118">
        <v>0.95</v>
      </c>
      <c r="N8" s="118">
        <v>1</v>
      </c>
      <c r="O8" s="118">
        <v>1</v>
      </c>
      <c r="P8" s="118">
        <v>1</v>
      </c>
    </row>
    <row r="9" spans="1:16" ht="31.5">
      <c r="A9" s="283"/>
      <c r="B9" s="283"/>
      <c r="C9" s="99" t="s">
        <v>29</v>
      </c>
      <c r="D9" s="100" t="s">
        <v>7</v>
      </c>
      <c r="E9" s="103" t="s">
        <v>7</v>
      </c>
      <c r="F9" s="103" t="s">
        <v>7</v>
      </c>
      <c r="G9" s="103" t="s">
        <v>7</v>
      </c>
      <c r="H9" s="103" t="s">
        <v>7</v>
      </c>
      <c r="I9" s="103" t="s">
        <v>7</v>
      </c>
      <c r="J9" s="103" t="s">
        <v>7</v>
      </c>
      <c r="K9" s="96" t="s">
        <v>7</v>
      </c>
      <c r="L9" s="103" t="s">
        <v>7</v>
      </c>
      <c r="M9" s="103" t="s">
        <v>7</v>
      </c>
      <c r="N9" s="103" t="s">
        <v>7</v>
      </c>
      <c r="O9" s="103" t="s">
        <v>7</v>
      </c>
      <c r="P9" s="103" t="s">
        <v>7</v>
      </c>
    </row>
    <row r="10" spans="1:16" ht="47.25">
      <c r="A10" s="283"/>
      <c r="B10" s="283"/>
      <c r="C10" s="99" t="s">
        <v>71</v>
      </c>
      <c r="D10" s="100" t="s">
        <v>7</v>
      </c>
      <c r="E10" s="103" t="s">
        <v>7</v>
      </c>
      <c r="F10" s="103" t="s">
        <v>7</v>
      </c>
      <c r="G10" s="103" t="s">
        <v>7</v>
      </c>
      <c r="H10" s="103" t="s">
        <v>7</v>
      </c>
      <c r="I10" s="103" t="s">
        <v>7</v>
      </c>
      <c r="J10" s="103" t="s">
        <v>7</v>
      </c>
      <c r="K10" s="96" t="s">
        <v>7</v>
      </c>
      <c r="L10" s="103" t="s">
        <v>7</v>
      </c>
      <c r="M10" s="103" t="s">
        <v>7</v>
      </c>
      <c r="N10" s="103" t="s">
        <v>7</v>
      </c>
      <c r="O10" s="103" t="s">
        <v>7</v>
      </c>
      <c r="P10" s="103" t="s">
        <v>7</v>
      </c>
    </row>
    <row r="11" spans="1:16" ht="63">
      <c r="A11" s="208">
        <v>2</v>
      </c>
      <c r="B11" s="208" t="s">
        <v>6</v>
      </c>
      <c r="C11" s="99" t="s">
        <v>33</v>
      </c>
      <c r="D11" s="100" t="s">
        <v>7</v>
      </c>
      <c r="E11" s="103" t="s">
        <v>7</v>
      </c>
      <c r="F11" s="103" t="s">
        <v>7</v>
      </c>
      <c r="G11" s="103" t="s">
        <v>7</v>
      </c>
      <c r="H11" s="103" t="s">
        <v>7</v>
      </c>
      <c r="I11" s="103" t="s">
        <v>7</v>
      </c>
      <c r="J11" s="103" t="s">
        <v>7</v>
      </c>
      <c r="K11" s="96" t="s">
        <v>7</v>
      </c>
      <c r="L11" s="103" t="s">
        <v>7</v>
      </c>
      <c r="M11" s="103" t="s">
        <v>7</v>
      </c>
      <c r="N11" s="103" t="s">
        <v>7</v>
      </c>
      <c r="O11" s="103" t="s">
        <v>7</v>
      </c>
      <c r="P11" s="103" t="s">
        <v>7</v>
      </c>
    </row>
    <row r="12" spans="1:16" ht="47.25">
      <c r="A12" s="208"/>
      <c r="B12" s="208" t="s">
        <v>8</v>
      </c>
      <c r="C12" s="99" t="s">
        <v>67</v>
      </c>
      <c r="D12" s="100" t="s">
        <v>9</v>
      </c>
      <c r="E12" s="107">
        <v>0.96</v>
      </c>
      <c r="F12" s="107">
        <v>1</v>
      </c>
      <c r="G12" s="107">
        <v>1</v>
      </c>
      <c r="H12" s="107">
        <v>1</v>
      </c>
      <c r="I12" s="107">
        <v>1</v>
      </c>
      <c r="J12" s="107">
        <v>1</v>
      </c>
      <c r="K12" s="29">
        <v>1</v>
      </c>
      <c r="L12" s="107">
        <v>1</v>
      </c>
      <c r="M12" s="107">
        <v>1</v>
      </c>
      <c r="N12" s="107">
        <v>1</v>
      </c>
      <c r="O12" s="107">
        <v>1</v>
      </c>
      <c r="P12" s="107">
        <v>0.94</v>
      </c>
    </row>
    <row r="13" spans="1:16" ht="51.75">
      <c r="A13" s="283">
        <v>4</v>
      </c>
      <c r="B13" s="283" t="s">
        <v>21</v>
      </c>
      <c r="C13" s="99" t="s">
        <v>34</v>
      </c>
      <c r="D13" s="100" t="s">
        <v>7</v>
      </c>
      <c r="E13" s="119" t="s">
        <v>70</v>
      </c>
      <c r="F13" s="119" t="s">
        <v>70</v>
      </c>
      <c r="G13" s="119" t="s">
        <v>70</v>
      </c>
      <c r="H13" s="119" t="s">
        <v>70</v>
      </c>
      <c r="I13" s="119" t="s">
        <v>70</v>
      </c>
      <c r="J13" s="119" t="s">
        <v>70</v>
      </c>
      <c r="K13" s="110" t="s">
        <v>70</v>
      </c>
      <c r="L13" s="119" t="s">
        <v>70</v>
      </c>
      <c r="M13" s="119" t="s">
        <v>70</v>
      </c>
      <c r="N13" s="119" t="s">
        <v>70</v>
      </c>
      <c r="O13" s="119" t="s">
        <v>7</v>
      </c>
      <c r="P13" s="119" t="s">
        <v>70</v>
      </c>
    </row>
    <row r="14" spans="1:16" ht="63">
      <c r="A14" s="283"/>
      <c r="B14" s="283"/>
      <c r="C14" s="99" t="s">
        <v>35</v>
      </c>
      <c r="D14" s="100" t="s">
        <v>7</v>
      </c>
      <c r="E14" s="119" t="s">
        <v>70</v>
      </c>
      <c r="F14" s="119" t="s">
        <v>70</v>
      </c>
      <c r="G14" s="119" t="s">
        <v>70</v>
      </c>
      <c r="H14" s="119" t="s">
        <v>70</v>
      </c>
      <c r="I14" s="119" t="s">
        <v>70</v>
      </c>
      <c r="J14" s="119" t="s">
        <v>70</v>
      </c>
      <c r="K14" s="110" t="s">
        <v>70</v>
      </c>
      <c r="L14" s="119" t="s">
        <v>70</v>
      </c>
      <c r="M14" s="119" t="s">
        <v>70</v>
      </c>
      <c r="N14" s="119" t="s">
        <v>70</v>
      </c>
      <c r="O14" s="119" t="s">
        <v>70</v>
      </c>
      <c r="P14" s="119" t="s">
        <v>70</v>
      </c>
    </row>
    <row r="15" spans="1:16" ht="51.75">
      <c r="A15" s="283"/>
      <c r="B15" s="283"/>
      <c r="C15" s="99" t="s">
        <v>36</v>
      </c>
      <c r="D15" s="100" t="s">
        <v>7</v>
      </c>
      <c r="E15" s="103" t="s">
        <v>7</v>
      </c>
      <c r="F15" s="103" t="s">
        <v>7</v>
      </c>
      <c r="G15" s="103" t="s">
        <v>7</v>
      </c>
      <c r="H15" s="103" t="s">
        <v>7</v>
      </c>
      <c r="I15" s="103" t="s">
        <v>7</v>
      </c>
      <c r="J15" s="103" t="s">
        <v>7</v>
      </c>
      <c r="K15" s="110" t="s">
        <v>70</v>
      </c>
      <c r="L15" s="119" t="s">
        <v>70</v>
      </c>
      <c r="M15" s="103" t="s">
        <v>7</v>
      </c>
      <c r="N15" s="119" t="s">
        <v>70</v>
      </c>
      <c r="O15" s="103" t="s">
        <v>7</v>
      </c>
      <c r="P15" s="103" t="s">
        <v>7</v>
      </c>
    </row>
    <row r="16" spans="1:16" ht="31.5">
      <c r="A16" s="283"/>
      <c r="B16" s="283"/>
      <c r="C16" s="99" t="s">
        <v>37</v>
      </c>
      <c r="D16" s="100" t="s">
        <v>5</v>
      </c>
      <c r="E16" s="107">
        <v>0.73</v>
      </c>
      <c r="F16" s="107">
        <v>0.813</v>
      </c>
      <c r="G16" s="107">
        <v>0.838</v>
      </c>
      <c r="H16" s="211">
        <v>0.62</v>
      </c>
      <c r="I16" s="211">
        <v>0.967</v>
      </c>
      <c r="J16" s="211">
        <v>0.88</v>
      </c>
      <c r="K16" s="36">
        <v>0.827</v>
      </c>
      <c r="L16" s="211">
        <v>0.647</v>
      </c>
      <c r="M16" s="211">
        <v>0.943</v>
      </c>
      <c r="N16" s="211">
        <v>0.828</v>
      </c>
      <c r="O16" s="211">
        <v>0.841</v>
      </c>
      <c r="P16" s="211">
        <v>0.753</v>
      </c>
    </row>
    <row r="17" spans="1:16" ht="63">
      <c r="A17" s="283"/>
      <c r="B17" s="283"/>
      <c r="C17" s="99" t="s">
        <v>38</v>
      </c>
      <c r="D17" s="100" t="s">
        <v>5</v>
      </c>
      <c r="E17" s="107">
        <v>1</v>
      </c>
      <c r="F17" s="107">
        <v>1</v>
      </c>
      <c r="G17" s="107">
        <v>1</v>
      </c>
      <c r="H17" s="107">
        <v>1</v>
      </c>
      <c r="I17" s="107">
        <v>1</v>
      </c>
      <c r="J17" s="107">
        <v>1</v>
      </c>
      <c r="K17" s="29">
        <v>1</v>
      </c>
      <c r="L17" s="107">
        <v>1</v>
      </c>
      <c r="M17" s="107">
        <v>1</v>
      </c>
      <c r="N17" s="107">
        <v>1</v>
      </c>
      <c r="O17" s="107">
        <v>1</v>
      </c>
      <c r="P17" s="107">
        <v>1</v>
      </c>
    </row>
    <row r="18" spans="1:16" ht="31.5">
      <c r="A18" s="285">
        <v>5</v>
      </c>
      <c r="B18" s="285" t="s">
        <v>39</v>
      </c>
      <c r="C18" s="209" t="s">
        <v>40</v>
      </c>
      <c r="D18" s="212" t="s">
        <v>7</v>
      </c>
      <c r="E18" s="121" t="s">
        <v>7</v>
      </c>
      <c r="F18" s="121" t="s">
        <v>7</v>
      </c>
      <c r="G18" s="121" t="s">
        <v>7</v>
      </c>
      <c r="H18" s="121" t="s">
        <v>7</v>
      </c>
      <c r="I18" s="121" t="s">
        <v>7</v>
      </c>
      <c r="J18" s="121" t="s">
        <v>7</v>
      </c>
      <c r="K18" s="111" t="s">
        <v>7</v>
      </c>
      <c r="L18" s="121" t="s">
        <v>7</v>
      </c>
      <c r="M18" s="121" t="s">
        <v>7</v>
      </c>
      <c r="N18" s="121" t="s">
        <v>7</v>
      </c>
      <c r="O18" s="121" t="s">
        <v>7</v>
      </c>
      <c r="P18" s="121" t="s">
        <v>7</v>
      </c>
    </row>
    <row r="19" spans="1:16" ht="31.5">
      <c r="A19" s="285"/>
      <c r="B19" s="285"/>
      <c r="C19" s="209" t="s">
        <v>41</v>
      </c>
      <c r="D19" s="212" t="s">
        <v>7</v>
      </c>
      <c r="E19" s="121" t="s">
        <v>7</v>
      </c>
      <c r="F19" s="121" t="s">
        <v>7</v>
      </c>
      <c r="G19" s="121" t="s">
        <v>7</v>
      </c>
      <c r="H19" s="121" t="s">
        <v>7</v>
      </c>
      <c r="I19" s="121" t="s">
        <v>7</v>
      </c>
      <c r="J19" s="121" t="s">
        <v>7</v>
      </c>
      <c r="K19" s="111" t="s">
        <v>7</v>
      </c>
      <c r="L19" s="121" t="s">
        <v>7</v>
      </c>
      <c r="M19" s="121" t="s">
        <v>7</v>
      </c>
      <c r="N19" s="121" t="s">
        <v>7</v>
      </c>
      <c r="O19" s="121" t="s">
        <v>7</v>
      </c>
      <c r="P19" s="121" t="s">
        <v>7</v>
      </c>
    </row>
    <row r="20" spans="1:16" ht="16.5">
      <c r="A20" s="283">
        <v>6</v>
      </c>
      <c r="B20" s="283" t="s">
        <v>10</v>
      </c>
      <c r="C20" s="99" t="s">
        <v>42</v>
      </c>
      <c r="D20" s="100" t="s">
        <v>11</v>
      </c>
      <c r="E20" s="102" t="s">
        <v>11</v>
      </c>
      <c r="F20" s="102" t="s">
        <v>11</v>
      </c>
      <c r="G20" s="102" t="s">
        <v>11</v>
      </c>
      <c r="H20" s="102" t="s">
        <v>11</v>
      </c>
      <c r="I20" s="102" t="s">
        <v>11</v>
      </c>
      <c r="J20" s="102" t="s">
        <v>11</v>
      </c>
      <c r="K20" s="95" t="s">
        <v>11</v>
      </c>
      <c r="L20" s="102" t="s">
        <v>11</v>
      </c>
      <c r="M20" s="102" t="s">
        <v>11</v>
      </c>
      <c r="N20" s="102" t="s">
        <v>11</v>
      </c>
      <c r="O20" s="102" t="s">
        <v>11</v>
      </c>
      <c r="P20" s="102" t="s">
        <v>11</v>
      </c>
    </row>
    <row r="21" spans="1:16" ht="113.25">
      <c r="A21" s="283"/>
      <c r="B21" s="283"/>
      <c r="C21" s="99" t="s">
        <v>73</v>
      </c>
      <c r="D21" s="100" t="s">
        <v>12</v>
      </c>
      <c r="E21" s="213">
        <v>0.862</v>
      </c>
      <c r="F21" s="107">
        <v>0.74</v>
      </c>
      <c r="G21" s="107">
        <v>0.75</v>
      </c>
      <c r="H21" s="107">
        <v>0.78</v>
      </c>
      <c r="I21" s="107">
        <v>0.7</v>
      </c>
      <c r="J21" s="107">
        <v>0.73</v>
      </c>
      <c r="K21" s="205">
        <v>0.946</v>
      </c>
      <c r="L21" s="107">
        <v>0.75</v>
      </c>
      <c r="M21" s="107">
        <v>0.7</v>
      </c>
      <c r="N21" s="107">
        <v>0.79</v>
      </c>
      <c r="O21" s="107">
        <v>0.88</v>
      </c>
      <c r="P21" s="107">
        <v>0.83</v>
      </c>
    </row>
    <row r="22" spans="1:16" ht="31.5">
      <c r="A22" s="283"/>
      <c r="B22" s="208"/>
      <c r="C22" s="99" t="s">
        <v>43</v>
      </c>
      <c r="D22" s="100" t="s">
        <v>7</v>
      </c>
      <c r="E22" s="103" t="s">
        <v>7</v>
      </c>
      <c r="F22" s="103" t="s">
        <v>7</v>
      </c>
      <c r="G22" s="103" t="s">
        <v>7</v>
      </c>
      <c r="H22" s="103" t="s">
        <v>7</v>
      </c>
      <c r="I22" s="103" t="s">
        <v>7</v>
      </c>
      <c r="J22" s="103" t="s">
        <v>7</v>
      </c>
      <c r="K22" s="96" t="s">
        <v>7</v>
      </c>
      <c r="L22" s="103" t="s">
        <v>7</v>
      </c>
      <c r="M22" s="103" t="s">
        <v>7</v>
      </c>
      <c r="N22" s="103" t="s">
        <v>7</v>
      </c>
      <c r="O22" s="103" t="s">
        <v>7</v>
      </c>
      <c r="P22" s="103" t="s">
        <v>7</v>
      </c>
    </row>
    <row r="23" spans="1:16" ht="47.25">
      <c r="A23" s="283"/>
      <c r="B23" s="208"/>
      <c r="C23" s="99" t="s">
        <v>45</v>
      </c>
      <c r="D23" s="100" t="s">
        <v>7</v>
      </c>
      <c r="E23" s="103" t="s">
        <v>7</v>
      </c>
      <c r="F23" s="103" t="s">
        <v>7</v>
      </c>
      <c r="G23" s="103" t="s">
        <v>7</v>
      </c>
      <c r="H23" s="103" t="s">
        <v>7</v>
      </c>
      <c r="I23" s="103" t="s">
        <v>7</v>
      </c>
      <c r="J23" s="103" t="s">
        <v>7</v>
      </c>
      <c r="K23" s="96" t="s">
        <v>7</v>
      </c>
      <c r="L23" s="103" t="s">
        <v>7</v>
      </c>
      <c r="M23" s="103" t="s">
        <v>7</v>
      </c>
      <c r="N23" s="103" t="s">
        <v>7</v>
      </c>
      <c r="O23" s="103" t="s">
        <v>7</v>
      </c>
      <c r="P23" s="103" t="s">
        <v>7</v>
      </c>
    </row>
    <row r="24" spans="1:16" ht="31.5">
      <c r="A24" s="283"/>
      <c r="B24" s="208"/>
      <c r="C24" s="99" t="s">
        <v>44</v>
      </c>
      <c r="D24" s="100" t="s">
        <v>7</v>
      </c>
      <c r="E24" s="102" t="s">
        <v>7</v>
      </c>
      <c r="F24" s="102" t="s">
        <v>7</v>
      </c>
      <c r="G24" s="102" t="s">
        <v>7</v>
      </c>
      <c r="H24" s="102" t="s">
        <v>7</v>
      </c>
      <c r="I24" s="102" t="s">
        <v>7</v>
      </c>
      <c r="J24" s="102" t="s">
        <v>7</v>
      </c>
      <c r="K24" s="95" t="s">
        <v>7</v>
      </c>
      <c r="L24" s="102" t="s">
        <v>7</v>
      </c>
      <c r="M24" s="102" t="s">
        <v>7</v>
      </c>
      <c r="N24" s="102" t="s">
        <v>7</v>
      </c>
      <c r="O24" s="102" t="s">
        <v>7</v>
      </c>
      <c r="P24" s="102" t="s">
        <v>7</v>
      </c>
    </row>
    <row r="25" spans="1:16" ht="63">
      <c r="A25" s="208">
        <v>7</v>
      </c>
      <c r="B25" s="208" t="s">
        <v>13</v>
      </c>
      <c r="C25" s="99" t="s">
        <v>46</v>
      </c>
      <c r="D25" s="100" t="s">
        <v>7</v>
      </c>
      <c r="E25" s="123" t="s">
        <v>70</v>
      </c>
      <c r="F25" s="123" t="s">
        <v>70</v>
      </c>
      <c r="G25" s="123" t="s">
        <v>70</v>
      </c>
      <c r="H25" s="123" t="s">
        <v>70</v>
      </c>
      <c r="I25" s="123" t="s">
        <v>70</v>
      </c>
      <c r="J25" s="123" t="s">
        <v>70</v>
      </c>
      <c r="K25" s="112" t="s">
        <v>7</v>
      </c>
      <c r="L25" s="123" t="s">
        <v>70</v>
      </c>
      <c r="M25" s="123" t="s">
        <v>70</v>
      </c>
      <c r="N25" s="123" t="s">
        <v>70</v>
      </c>
      <c r="O25" s="123" t="s">
        <v>70</v>
      </c>
      <c r="P25" s="123" t="s">
        <v>70</v>
      </c>
    </row>
    <row r="26" spans="1:16" ht="31.5">
      <c r="A26" s="208">
        <v>8</v>
      </c>
      <c r="B26" s="208" t="s">
        <v>14</v>
      </c>
      <c r="C26" s="99" t="s">
        <v>47</v>
      </c>
      <c r="D26" s="100" t="s">
        <v>15</v>
      </c>
      <c r="E26" s="107">
        <v>0.233</v>
      </c>
      <c r="F26" s="211">
        <v>0.279</v>
      </c>
      <c r="G26" s="211">
        <v>0.239</v>
      </c>
      <c r="H26" s="211">
        <v>0.273</v>
      </c>
      <c r="I26" s="211">
        <v>0.438</v>
      </c>
      <c r="J26" s="211">
        <v>0.125</v>
      </c>
      <c r="K26" s="36">
        <v>0.123</v>
      </c>
      <c r="L26" s="107">
        <v>0.233</v>
      </c>
      <c r="M26" s="211">
        <v>0.583</v>
      </c>
      <c r="N26" s="211">
        <v>0.275</v>
      </c>
      <c r="O26" s="211">
        <v>0.255</v>
      </c>
      <c r="P26" s="211">
        <v>0.252</v>
      </c>
    </row>
    <row r="27" spans="1:16" ht="47.25">
      <c r="A27" s="208">
        <v>9</v>
      </c>
      <c r="B27" s="208" t="s">
        <v>16</v>
      </c>
      <c r="C27" s="99" t="s">
        <v>48</v>
      </c>
      <c r="D27" s="100" t="s">
        <v>17</v>
      </c>
      <c r="E27" s="107">
        <v>0.91</v>
      </c>
      <c r="F27" s="107">
        <v>0.9</v>
      </c>
      <c r="G27" s="107">
        <v>0.9</v>
      </c>
      <c r="H27" s="107">
        <v>0.9</v>
      </c>
      <c r="I27" s="107">
        <v>0.92</v>
      </c>
      <c r="J27" s="107">
        <v>0.92</v>
      </c>
      <c r="K27" s="29">
        <v>0.85</v>
      </c>
      <c r="L27" s="107">
        <v>0.9</v>
      </c>
      <c r="M27" s="107">
        <v>0.91</v>
      </c>
      <c r="N27" s="107">
        <v>0.93</v>
      </c>
      <c r="O27" s="107">
        <v>0.94</v>
      </c>
      <c r="P27" s="211">
        <v>0.9</v>
      </c>
    </row>
    <row r="28" spans="1:16" ht="78.75">
      <c r="A28" s="283">
        <v>10</v>
      </c>
      <c r="B28" s="283" t="s">
        <v>18</v>
      </c>
      <c r="C28" s="99" t="s">
        <v>49</v>
      </c>
      <c r="D28" s="100" t="s">
        <v>7</v>
      </c>
      <c r="E28" s="103" t="s">
        <v>7</v>
      </c>
      <c r="F28" s="103" t="s">
        <v>7</v>
      </c>
      <c r="G28" s="103" t="s">
        <v>7</v>
      </c>
      <c r="H28" s="103" t="s">
        <v>7</v>
      </c>
      <c r="I28" s="103" t="s">
        <v>7</v>
      </c>
      <c r="J28" s="103" t="s">
        <v>7</v>
      </c>
      <c r="K28" s="96" t="s">
        <v>7</v>
      </c>
      <c r="L28" s="103" t="s">
        <v>7</v>
      </c>
      <c r="M28" s="103" t="s">
        <v>7</v>
      </c>
      <c r="N28" s="103" t="s">
        <v>7</v>
      </c>
      <c r="O28" s="103" t="s">
        <v>7</v>
      </c>
      <c r="P28" s="103" t="s">
        <v>7</v>
      </c>
    </row>
    <row r="29" spans="1:16" ht="63">
      <c r="A29" s="283"/>
      <c r="B29" s="283"/>
      <c r="C29" s="99" t="s">
        <v>50</v>
      </c>
      <c r="D29" s="100" t="s">
        <v>7</v>
      </c>
      <c r="E29" s="124" t="s">
        <v>7</v>
      </c>
      <c r="F29" s="124" t="s">
        <v>7</v>
      </c>
      <c r="G29" s="124" t="s">
        <v>7</v>
      </c>
      <c r="H29" s="124" t="s">
        <v>7</v>
      </c>
      <c r="I29" s="124" t="s">
        <v>7</v>
      </c>
      <c r="J29" s="124" t="s">
        <v>7</v>
      </c>
      <c r="K29" s="113" t="s">
        <v>7</v>
      </c>
      <c r="L29" s="124" t="s">
        <v>7</v>
      </c>
      <c r="M29" s="124" t="s">
        <v>7</v>
      </c>
      <c r="N29" s="124" t="s">
        <v>7</v>
      </c>
      <c r="O29" s="124" t="s">
        <v>7</v>
      </c>
      <c r="P29" s="124" t="s">
        <v>7</v>
      </c>
    </row>
    <row r="30" spans="1:17" ht="63">
      <c r="A30" s="283"/>
      <c r="B30" s="283"/>
      <c r="C30" s="99" t="s">
        <v>51</v>
      </c>
      <c r="D30" s="100" t="s">
        <v>5</v>
      </c>
      <c r="E30" s="107">
        <v>0.72</v>
      </c>
      <c r="F30" s="107">
        <v>0.71</v>
      </c>
      <c r="G30" s="107">
        <v>0.73</v>
      </c>
      <c r="H30" s="107">
        <v>0.72</v>
      </c>
      <c r="I30" s="107">
        <v>0.68</v>
      </c>
      <c r="J30" s="107">
        <v>0.7</v>
      </c>
      <c r="K30" s="29">
        <v>0.8</v>
      </c>
      <c r="L30" s="107">
        <v>0.72</v>
      </c>
      <c r="M30" s="107">
        <v>0.68</v>
      </c>
      <c r="N30" s="107">
        <v>0.73</v>
      </c>
      <c r="O30" s="107">
        <v>0.74</v>
      </c>
      <c r="P30" s="107">
        <v>0.73</v>
      </c>
      <c r="Q30" s="214"/>
    </row>
    <row r="31" spans="1:17" ht="94.5">
      <c r="A31" s="283"/>
      <c r="B31" s="283"/>
      <c r="C31" s="99" t="s">
        <v>68</v>
      </c>
      <c r="D31" s="100" t="s">
        <v>5</v>
      </c>
      <c r="E31" s="107">
        <v>1</v>
      </c>
      <c r="F31" s="107">
        <v>1</v>
      </c>
      <c r="G31" s="107">
        <v>1</v>
      </c>
      <c r="H31" s="107">
        <v>1</v>
      </c>
      <c r="I31" s="107">
        <v>1</v>
      </c>
      <c r="J31" s="107">
        <v>1</v>
      </c>
      <c r="K31" s="29">
        <v>1</v>
      </c>
      <c r="L31" s="107">
        <v>1</v>
      </c>
      <c r="M31" s="107">
        <v>1</v>
      </c>
      <c r="N31" s="107">
        <v>1</v>
      </c>
      <c r="O31" s="107">
        <v>1</v>
      </c>
      <c r="P31" s="107">
        <v>1</v>
      </c>
      <c r="Q31" s="214"/>
    </row>
    <row r="32" spans="1:17" ht="31.5">
      <c r="A32" s="283"/>
      <c r="B32" s="283"/>
      <c r="C32" s="99" t="s">
        <v>52</v>
      </c>
      <c r="D32" s="100" t="s">
        <v>20</v>
      </c>
      <c r="E32" s="107">
        <v>0.35</v>
      </c>
      <c r="F32" s="107">
        <v>0.36</v>
      </c>
      <c r="G32" s="107">
        <v>0.4</v>
      </c>
      <c r="H32" s="107">
        <v>0.37</v>
      </c>
      <c r="I32" s="107">
        <v>0.3</v>
      </c>
      <c r="J32" s="107">
        <v>0.38</v>
      </c>
      <c r="K32" s="29">
        <v>0.33</v>
      </c>
      <c r="L32" s="107">
        <v>0.25</v>
      </c>
      <c r="M32" s="107">
        <v>0.35</v>
      </c>
      <c r="N32" s="107">
        <v>0.49</v>
      </c>
      <c r="O32" s="107">
        <v>0.4</v>
      </c>
      <c r="P32" s="107">
        <v>0.33</v>
      </c>
      <c r="Q32" s="214"/>
    </row>
    <row r="33" spans="1:16" ht="16.5">
      <c r="A33" s="283">
        <v>11</v>
      </c>
      <c r="B33" s="283" t="s">
        <v>22</v>
      </c>
      <c r="C33" s="99" t="s">
        <v>23</v>
      </c>
      <c r="D33" s="100" t="s">
        <v>19</v>
      </c>
      <c r="E33" s="107">
        <v>1</v>
      </c>
      <c r="F33" s="107">
        <v>1</v>
      </c>
      <c r="G33" s="107">
        <v>1</v>
      </c>
      <c r="H33" s="107">
        <v>1</v>
      </c>
      <c r="I33" s="107">
        <v>1</v>
      </c>
      <c r="J33" s="107">
        <v>1</v>
      </c>
      <c r="K33" s="29">
        <v>1</v>
      </c>
      <c r="L33" s="107">
        <v>1</v>
      </c>
      <c r="M33" s="107">
        <v>1</v>
      </c>
      <c r="N33" s="107">
        <v>1</v>
      </c>
      <c r="O33" s="107">
        <v>1</v>
      </c>
      <c r="P33" s="107">
        <v>1</v>
      </c>
    </row>
    <row r="34" spans="1:16" ht="94.5">
      <c r="A34" s="283"/>
      <c r="B34" s="283"/>
      <c r="C34" s="99" t="s">
        <v>53</v>
      </c>
      <c r="D34" s="100" t="s">
        <v>7</v>
      </c>
      <c r="E34" s="125" t="s">
        <v>7</v>
      </c>
      <c r="F34" s="125" t="s">
        <v>7</v>
      </c>
      <c r="G34" s="125" t="s">
        <v>7</v>
      </c>
      <c r="H34" s="125" t="s">
        <v>7</v>
      </c>
      <c r="I34" s="125" t="s">
        <v>7</v>
      </c>
      <c r="J34" s="125" t="s">
        <v>7</v>
      </c>
      <c r="K34" s="114" t="s">
        <v>7</v>
      </c>
      <c r="L34" s="125" t="s">
        <v>7</v>
      </c>
      <c r="M34" s="125" t="s">
        <v>7</v>
      </c>
      <c r="N34" s="125" t="s">
        <v>7</v>
      </c>
      <c r="O34" s="125" t="s">
        <v>7</v>
      </c>
      <c r="P34" s="125" t="s">
        <v>7</v>
      </c>
    </row>
    <row r="35" spans="1:16" ht="31.5">
      <c r="A35" s="283"/>
      <c r="B35" s="283"/>
      <c r="C35" s="99" t="s">
        <v>54</v>
      </c>
      <c r="D35" s="100" t="s">
        <v>24</v>
      </c>
      <c r="E35" s="211">
        <v>0.307</v>
      </c>
      <c r="F35" s="211">
        <v>0.392</v>
      </c>
      <c r="G35" s="211">
        <v>0.363</v>
      </c>
      <c r="H35" s="107">
        <v>0.333</v>
      </c>
      <c r="I35" s="211">
        <v>0.181</v>
      </c>
      <c r="J35" s="107">
        <v>0.344</v>
      </c>
      <c r="K35" s="29">
        <v>0.239</v>
      </c>
      <c r="L35" s="107">
        <v>0.239</v>
      </c>
      <c r="M35" s="107">
        <v>0.533</v>
      </c>
      <c r="N35" s="211">
        <v>0.333</v>
      </c>
      <c r="O35" s="107">
        <v>0.324</v>
      </c>
      <c r="P35" s="107">
        <v>0.428</v>
      </c>
    </row>
    <row r="36" spans="1:16" ht="31.5">
      <c r="A36" s="283">
        <v>12</v>
      </c>
      <c r="B36" s="283" t="s">
        <v>25</v>
      </c>
      <c r="C36" s="99" t="s">
        <v>26</v>
      </c>
      <c r="D36" s="100" t="s">
        <v>17</v>
      </c>
      <c r="E36" s="107">
        <v>1</v>
      </c>
      <c r="F36" s="107">
        <v>1</v>
      </c>
      <c r="G36" s="107">
        <v>1</v>
      </c>
      <c r="H36" s="107">
        <v>1</v>
      </c>
      <c r="I36" s="107">
        <v>1</v>
      </c>
      <c r="J36" s="107">
        <v>1</v>
      </c>
      <c r="K36" s="29">
        <v>1</v>
      </c>
      <c r="L36" s="107">
        <v>1</v>
      </c>
      <c r="M36" s="107">
        <v>1</v>
      </c>
      <c r="N36" s="107">
        <v>1</v>
      </c>
      <c r="O36" s="107">
        <v>1</v>
      </c>
      <c r="P36" s="107">
        <v>1</v>
      </c>
    </row>
    <row r="37" spans="1:17" ht="63">
      <c r="A37" s="283"/>
      <c r="B37" s="283"/>
      <c r="C37" s="99" t="s">
        <v>27</v>
      </c>
      <c r="D37" s="100" t="s">
        <v>5</v>
      </c>
      <c r="E37" s="107">
        <v>0.83</v>
      </c>
      <c r="F37" s="107">
        <v>0.81</v>
      </c>
      <c r="G37" s="107">
        <v>0.8</v>
      </c>
      <c r="H37" s="107">
        <v>0.8</v>
      </c>
      <c r="I37" s="107">
        <v>0.7</v>
      </c>
      <c r="J37" s="107">
        <v>0.72</v>
      </c>
      <c r="K37" s="29">
        <v>0.9</v>
      </c>
      <c r="L37" s="107">
        <v>0.72</v>
      </c>
      <c r="M37" s="107">
        <v>0.69</v>
      </c>
      <c r="N37" s="107">
        <v>0.75</v>
      </c>
      <c r="O37" s="107">
        <v>0.73</v>
      </c>
      <c r="P37" s="107">
        <v>0.73</v>
      </c>
      <c r="Q37" s="214"/>
    </row>
    <row r="38" spans="1:16" ht="47.25">
      <c r="A38" s="283"/>
      <c r="B38" s="283"/>
      <c r="C38" s="99" t="s">
        <v>55</v>
      </c>
      <c r="D38" s="106">
        <v>1</v>
      </c>
      <c r="E38" s="107">
        <v>1</v>
      </c>
      <c r="F38" s="107">
        <v>1</v>
      </c>
      <c r="G38" s="107">
        <v>1</v>
      </c>
      <c r="H38" s="107">
        <v>0.93</v>
      </c>
      <c r="I38" s="107">
        <v>1</v>
      </c>
      <c r="J38" s="107">
        <v>1</v>
      </c>
      <c r="K38" s="29">
        <v>1</v>
      </c>
      <c r="L38" s="107">
        <v>1</v>
      </c>
      <c r="M38" s="107">
        <v>0.93</v>
      </c>
      <c r="N38" s="107">
        <v>0.98</v>
      </c>
      <c r="O38" s="107">
        <v>1</v>
      </c>
      <c r="P38" s="107">
        <v>1</v>
      </c>
    </row>
    <row r="39" spans="1:17" ht="31.5">
      <c r="A39" s="283"/>
      <c r="B39" s="283"/>
      <c r="C39" s="99" t="s">
        <v>56</v>
      </c>
      <c r="D39" s="100" t="s">
        <v>69</v>
      </c>
      <c r="E39" s="107">
        <v>0.68</v>
      </c>
      <c r="F39" s="107">
        <v>0.66</v>
      </c>
      <c r="G39" s="107">
        <v>0.8</v>
      </c>
      <c r="H39" s="107">
        <v>0.6</v>
      </c>
      <c r="I39" s="107">
        <v>0.75</v>
      </c>
      <c r="J39" s="107">
        <v>0.8</v>
      </c>
      <c r="K39" s="29">
        <v>0.69</v>
      </c>
      <c r="L39" s="107">
        <v>0.6</v>
      </c>
      <c r="M39" s="107">
        <v>0.69</v>
      </c>
      <c r="N39" s="107">
        <v>0.06</v>
      </c>
      <c r="O39" s="107">
        <v>0.7</v>
      </c>
      <c r="P39" s="107">
        <v>0.65</v>
      </c>
      <c r="Q39" s="215"/>
    </row>
    <row r="40" spans="1:16" ht="47.25">
      <c r="A40" s="283"/>
      <c r="B40" s="283"/>
      <c r="C40" s="99" t="s">
        <v>57</v>
      </c>
      <c r="D40" s="106">
        <v>1</v>
      </c>
      <c r="E40" s="126">
        <v>1</v>
      </c>
      <c r="F40" s="126">
        <v>1</v>
      </c>
      <c r="G40" s="126">
        <v>1</v>
      </c>
      <c r="H40" s="126">
        <v>1</v>
      </c>
      <c r="I40" s="126">
        <v>1</v>
      </c>
      <c r="J40" s="126">
        <v>1</v>
      </c>
      <c r="K40" s="116">
        <v>1</v>
      </c>
      <c r="L40" s="126">
        <v>1</v>
      </c>
      <c r="M40" s="126">
        <v>1</v>
      </c>
      <c r="N40" s="126">
        <v>1</v>
      </c>
      <c r="O40" s="126">
        <v>1</v>
      </c>
      <c r="P40" s="126">
        <v>1</v>
      </c>
    </row>
    <row r="41" spans="1:16" ht="31.5">
      <c r="A41" s="283">
        <v>13</v>
      </c>
      <c r="B41" s="283" t="s">
        <v>86</v>
      </c>
      <c r="C41" s="99" t="s">
        <v>58</v>
      </c>
      <c r="D41" s="100" t="s">
        <v>7</v>
      </c>
      <c r="E41" s="103" t="s">
        <v>7</v>
      </c>
      <c r="F41" s="103" t="s">
        <v>7</v>
      </c>
      <c r="G41" s="103" t="s">
        <v>7</v>
      </c>
      <c r="H41" s="103" t="s">
        <v>7</v>
      </c>
      <c r="I41" s="103" t="s">
        <v>7</v>
      </c>
      <c r="J41" s="103" t="s">
        <v>7</v>
      </c>
      <c r="K41" s="96" t="s">
        <v>7</v>
      </c>
      <c r="L41" s="103" t="s">
        <v>7</v>
      </c>
      <c r="M41" s="103" t="s">
        <v>7</v>
      </c>
      <c r="N41" s="103" t="s">
        <v>7</v>
      </c>
      <c r="O41" s="103" t="s">
        <v>7</v>
      </c>
      <c r="P41" s="103" t="s">
        <v>7</v>
      </c>
    </row>
    <row r="42" spans="1:16" ht="31.5">
      <c r="A42" s="283"/>
      <c r="B42" s="283"/>
      <c r="C42" s="99" t="s">
        <v>59</v>
      </c>
      <c r="D42" s="100" t="s">
        <v>7</v>
      </c>
      <c r="E42" s="103" t="s">
        <v>7</v>
      </c>
      <c r="F42" s="103" t="s">
        <v>7</v>
      </c>
      <c r="G42" s="103" t="s">
        <v>7</v>
      </c>
      <c r="H42" s="103" t="s">
        <v>7</v>
      </c>
      <c r="I42" s="103" t="s">
        <v>7</v>
      </c>
      <c r="J42" s="103" t="s">
        <v>7</v>
      </c>
      <c r="K42" s="96" t="s">
        <v>7</v>
      </c>
      <c r="L42" s="103" t="s">
        <v>7</v>
      </c>
      <c r="M42" s="103" t="s">
        <v>7</v>
      </c>
      <c r="N42" s="103" t="s">
        <v>7</v>
      </c>
      <c r="O42" s="103" t="s">
        <v>7</v>
      </c>
      <c r="P42" s="103" t="s">
        <v>7</v>
      </c>
    </row>
    <row r="43" spans="1:16" ht="31.5">
      <c r="A43" s="283"/>
      <c r="B43" s="283"/>
      <c r="C43" s="99" t="s">
        <v>60</v>
      </c>
      <c r="D43" s="100" t="s">
        <v>7</v>
      </c>
      <c r="E43" s="103" t="s">
        <v>7</v>
      </c>
      <c r="F43" s="103" t="s">
        <v>7</v>
      </c>
      <c r="G43" s="103" t="s">
        <v>7</v>
      </c>
      <c r="H43" s="103" t="s">
        <v>7</v>
      </c>
      <c r="I43" s="103" t="s">
        <v>7</v>
      </c>
      <c r="J43" s="103" t="s">
        <v>7</v>
      </c>
      <c r="K43" s="96" t="s">
        <v>7</v>
      </c>
      <c r="L43" s="103" t="s">
        <v>7</v>
      </c>
      <c r="M43" s="103" t="s">
        <v>7</v>
      </c>
      <c r="N43" s="103" t="s">
        <v>7</v>
      </c>
      <c r="O43" s="103" t="s">
        <v>7</v>
      </c>
      <c r="P43" s="103" t="s">
        <v>7</v>
      </c>
    </row>
    <row r="44" spans="1:16" ht="31.5">
      <c r="A44" s="283"/>
      <c r="B44" s="283"/>
      <c r="C44" s="99" t="s">
        <v>61</v>
      </c>
      <c r="D44" s="100" t="s">
        <v>7</v>
      </c>
      <c r="E44" s="102" t="s">
        <v>7</v>
      </c>
      <c r="F44" s="102" t="s">
        <v>7</v>
      </c>
      <c r="G44" s="102" t="s">
        <v>7</v>
      </c>
      <c r="H44" s="102" t="s">
        <v>7</v>
      </c>
      <c r="I44" s="102" t="s">
        <v>7</v>
      </c>
      <c r="J44" s="102" t="s">
        <v>7</v>
      </c>
      <c r="K44" s="95" t="s">
        <v>7</v>
      </c>
      <c r="L44" s="102" t="s">
        <v>7</v>
      </c>
      <c r="M44" s="102" t="s">
        <v>7</v>
      </c>
      <c r="N44" s="102" t="s">
        <v>7</v>
      </c>
      <c r="O44" s="102" t="s">
        <v>7</v>
      </c>
      <c r="P44" s="102" t="s">
        <v>7</v>
      </c>
    </row>
    <row r="45" spans="1:16" ht="63">
      <c r="A45" s="283"/>
      <c r="B45" s="283"/>
      <c r="C45" s="99" t="s">
        <v>62</v>
      </c>
      <c r="D45" s="100" t="s">
        <v>7</v>
      </c>
      <c r="E45" s="103" t="s">
        <v>7</v>
      </c>
      <c r="F45" s="103" t="s">
        <v>7</v>
      </c>
      <c r="G45" s="103" t="s">
        <v>7</v>
      </c>
      <c r="H45" s="103" t="s">
        <v>7</v>
      </c>
      <c r="I45" s="103" t="s">
        <v>7</v>
      </c>
      <c r="J45" s="103" t="s">
        <v>7</v>
      </c>
      <c r="K45" s="96" t="s">
        <v>7</v>
      </c>
      <c r="L45" s="103" t="s">
        <v>7</v>
      </c>
      <c r="M45" s="103" t="s">
        <v>7</v>
      </c>
      <c r="N45" s="103" t="s">
        <v>7</v>
      </c>
      <c r="O45" s="103" t="s">
        <v>7</v>
      </c>
      <c r="P45" s="103" t="s">
        <v>7</v>
      </c>
    </row>
    <row r="46" spans="1:16" ht="47.25">
      <c r="A46" s="283">
        <v>14</v>
      </c>
      <c r="B46" s="216" t="s">
        <v>72</v>
      </c>
      <c r="C46" s="99" t="s">
        <v>63</v>
      </c>
      <c r="D46" s="100" t="s">
        <v>7</v>
      </c>
      <c r="E46" s="102" t="s">
        <v>7</v>
      </c>
      <c r="F46" s="102" t="s">
        <v>7</v>
      </c>
      <c r="G46" s="102" t="s">
        <v>7</v>
      </c>
      <c r="H46" s="103" t="s">
        <v>7</v>
      </c>
      <c r="I46" s="103" t="s">
        <v>7</v>
      </c>
      <c r="J46" s="103" t="s">
        <v>7</v>
      </c>
      <c r="K46" s="96" t="s">
        <v>7</v>
      </c>
      <c r="L46" s="102" t="s">
        <v>7</v>
      </c>
      <c r="M46" s="102" t="s">
        <v>7</v>
      </c>
      <c r="N46" s="102" t="s">
        <v>7</v>
      </c>
      <c r="O46" s="102" t="s">
        <v>7</v>
      </c>
      <c r="P46" s="102" t="s">
        <v>7</v>
      </c>
    </row>
    <row r="47" spans="1:16" ht="94.5">
      <c r="A47" s="283"/>
      <c r="B47" s="216"/>
      <c r="C47" s="99" t="s">
        <v>64</v>
      </c>
      <c r="D47" s="100" t="s">
        <v>7</v>
      </c>
      <c r="E47" s="102" t="s">
        <v>7</v>
      </c>
      <c r="F47" s="102" t="s">
        <v>7</v>
      </c>
      <c r="G47" s="102" t="s">
        <v>7</v>
      </c>
      <c r="H47" s="103" t="s">
        <v>7</v>
      </c>
      <c r="I47" s="103" t="s">
        <v>7</v>
      </c>
      <c r="J47" s="103" t="s">
        <v>7</v>
      </c>
      <c r="K47" s="96" t="s">
        <v>70</v>
      </c>
      <c r="L47" s="102" t="s">
        <v>7</v>
      </c>
      <c r="M47" s="102" t="s">
        <v>7</v>
      </c>
      <c r="N47" s="102" t="s">
        <v>7</v>
      </c>
      <c r="O47" s="102" t="s">
        <v>7</v>
      </c>
      <c r="P47" s="102" t="s">
        <v>7</v>
      </c>
    </row>
    <row r="48" spans="1:16" ht="63">
      <c r="A48" s="283">
        <v>15</v>
      </c>
      <c r="B48" s="216" t="s">
        <v>65</v>
      </c>
      <c r="C48" s="99" t="s">
        <v>66</v>
      </c>
      <c r="D48" s="106">
        <v>1</v>
      </c>
      <c r="E48" s="107">
        <v>1</v>
      </c>
      <c r="F48" s="107">
        <v>1</v>
      </c>
      <c r="G48" s="107">
        <v>1</v>
      </c>
      <c r="H48" s="107">
        <v>1</v>
      </c>
      <c r="I48" s="107">
        <v>1</v>
      </c>
      <c r="J48" s="107">
        <v>1</v>
      </c>
      <c r="K48" s="29">
        <v>1</v>
      </c>
      <c r="L48" s="107">
        <v>1</v>
      </c>
      <c r="M48" s="107">
        <v>1</v>
      </c>
      <c r="N48" s="107">
        <v>1</v>
      </c>
      <c r="O48" s="107">
        <v>1</v>
      </c>
      <c r="P48" s="107">
        <v>1</v>
      </c>
    </row>
    <row r="49" spans="1:16" ht="63">
      <c r="A49" s="283"/>
      <c r="B49" s="216"/>
      <c r="C49" s="99" t="s">
        <v>28</v>
      </c>
      <c r="D49" s="100" t="s">
        <v>7</v>
      </c>
      <c r="E49" s="103" t="s">
        <v>7</v>
      </c>
      <c r="F49" s="103" t="s">
        <v>7</v>
      </c>
      <c r="G49" s="103" t="s">
        <v>7</v>
      </c>
      <c r="H49" s="103" t="s">
        <v>7</v>
      </c>
      <c r="I49" s="103" t="s">
        <v>7</v>
      </c>
      <c r="J49" s="103" t="s">
        <v>7</v>
      </c>
      <c r="K49" s="96" t="s">
        <v>7</v>
      </c>
      <c r="L49" s="103" t="s">
        <v>7</v>
      </c>
      <c r="M49" s="103" t="s">
        <v>7</v>
      </c>
      <c r="N49" s="103" t="s">
        <v>7</v>
      </c>
      <c r="O49" s="103" t="s">
        <v>7</v>
      </c>
      <c r="P49" s="103" t="s">
        <v>7</v>
      </c>
    </row>
    <row r="50" spans="1:16" ht="16.5">
      <c r="A50" s="117"/>
      <c r="B50" s="117"/>
      <c r="C50" s="117"/>
      <c r="D50" s="117"/>
      <c r="E50" s="117"/>
      <c r="F50" s="117"/>
      <c r="G50" s="117"/>
      <c r="H50" s="117"/>
      <c r="I50" s="117"/>
      <c r="J50" s="117"/>
      <c r="K50" s="108"/>
      <c r="L50" s="117"/>
      <c r="M50" s="117"/>
      <c r="N50" s="117"/>
      <c r="O50" s="117"/>
      <c r="P50" s="117"/>
    </row>
    <row r="51" spans="1:16" ht="16.5">
      <c r="A51" s="117"/>
      <c r="B51" s="117"/>
      <c r="C51" s="117"/>
      <c r="D51" s="117"/>
      <c r="E51" s="117"/>
      <c r="F51" s="117"/>
      <c r="G51" s="117"/>
      <c r="H51" s="117"/>
      <c r="I51" s="117"/>
      <c r="J51" s="117"/>
      <c r="K51" s="108"/>
      <c r="L51" s="117"/>
      <c r="M51" s="117"/>
      <c r="N51" s="117"/>
      <c r="O51" s="117"/>
      <c r="P51" s="117"/>
    </row>
    <row r="52" spans="1:16" ht="17.25">
      <c r="A52" s="127"/>
      <c r="B52" s="127"/>
      <c r="C52" s="217"/>
      <c r="D52" s="218"/>
      <c r="E52" s="127"/>
      <c r="F52" s="127"/>
      <c r="G52" s="127"/>
      <c r="H52" s="127"/>
      <c r="I52" s="284"/>
      <c r="J52" s="284"/>
      <c r="K52" s="284"/>
      <c r="L52" s="127"/>
      <c r="M52" s="127"/>
      <c r="N52" s="127"/>
      <c r="O52" s="127"/>
      <c r="P52" s="127"/>
    </row>
    <row r="53" spans="1:16" ht="17.25">
      <c r="A53" s="127"/>
      <c r="B53" s="127"/>
      <c r="C53" s="217"/>
      <c r="D53" s="218"/>
      <c r="E53" s="127"/>
      <c r="F53" s="127"/>
      <c r="G53" s="127"/>
      <c r="H53" s="127"/>
      <c r="I53" s="284"/>
      <c r="J53" s="284"/>
      <c r="K53" s="284"/>
      <c r="L53" s="127"/>
      <c r="M53" s="127"/>
      <c r="N53" s="127"/>
      <c r="O53" s="127"/>
      <c r="P53" s="127"/>
    </row>
  </sheetData>
  <sheetProtection/>
  <mergeCells count="38">
    <mergeCell ref="A1:P1"/>
    <mergeCell ref="A2:P3"/>
    <mergeCell ref="A4:A5"/>
    <mergeCell ref="B4:B5"/>
    <mergeCell ref="C4:C5"/>
    <mergeCell ref="D4:D5"/>
    <mergeCell ref="O4:O5"/>
    <mergeCell ref="P4:P5"/>
    <mergeCell ref="A6:A10"/>
    <mergeCell ref="B6:B10"/>
    <mergeCell ref="G4:G5"/>
    <mergeCell ref="H4:H5"/>
    <mergeCell ref="M4:M5"/>
    <mergeCell ref="N4:N5"/>
    <mergeCell ref="A13:A17"/>
    <mergeCell ref="B13:B17"/>
    <mergeCell ref="I4:I5"/>
    <mergeCell ref="J4:J5"/>
    <mergeCell ref="K4:K5"/>
    <mergeCell ref="L4:L5"/>
    <mergeCell ref="E4:E5"/>
    <mergeCell ref="F4:F5"/>
    <mergeCell ref="A18:A19"/>
    <mergeCell ref="B18:B19"/>
    <mergeCell ref="A20:A24"/>
    <mergeCell ref="B20:B21"/>
    <mergeCell ref="A28:A32"/>
    <mergeCell ref="B28:B32"/>
    <mergeCell ref="A46:A47"/>
    <mergeCell ref="A48:A49"/>
    <mergeCell ref="I52:K52"/>
    <mergeCell ref="I53:K53"/>
    <mergeCell ref="A33:A35"/>
    <mergeCell ref="B33:B35"/>
    <mergeCell ref="A36:A40"/>
    <mergeCell ref="B36:B40"/>
    <mergeCell ref="A41:A45"/>
    <mergeCell ref="B41:B4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M53"/>
  <sheetViews>
    <sheetView zoomScalePageLayoutView="0" workbookViewId="0" topLeftCell="A1">
      <selection activeCell="A2" sqref="A2:M2"/>
    </sheetView>
  </sheetViews>
  <sheetFormatPr defaultColWidth="9.00390625" defaultRowHeight="15.75"/>
  <cols>
    <col min="1" max="1" width="7.375" style="0" customWidth="1"/>
    <col min="2" max="2" width="9.00390625" style="0" customWidth="1"/>
    <col min="3" max="3" width="31.875" style="0" customWidth="1"/>
    <col min="4" max="4" width="8.75390625" style="0" customWidth="1"/>
    <col min="5" max="5" width="12.625" style="0" customWidth="1"/>
    <col min="6" max="6" width="12.125" style="0" customWidth="1"/>
    <col min="7" max="7" width="12.875" style="0" customWidth="1"/>
    <col min="8" max="8" width="12.50390625" style="0" customWidth="1"/>
    <col min="9" max="9" width="12.375" style="37" customWidth="1"/>
    <col min="10" max="10" width="12.50390625" style="0" customWidth="1"/>
    <col min="11" max="11" width="13.625" style="0" customWidth="1"/>
    <col min="12" max="13" width="12.50390625" style="0" customWidth="1"/>
  </cols>
  <sheetData>
    <row r="1" spans="1:13" ht="16.5">
      <c r="A1" s="220"/>
      <c r="B1" s="220"/>
      <c r="C1" s="220"/>
      <c r="D1" s="220"/>
      <c r="E1" s="220"/>
      <c r="F1" s="220"/>
      <c r="G1" s="220"/>
      <c r="H1" s="220"/>
      <c r="I1" s="220"/>
      <c r="J1" s="220"/>
      <c r="K1" s="220"/>
      <c r="L1" s="220"/>
      <c r="M1" s="220"/>
    </row>
    <row r="2" spans="1:13" ht="16.5">
      <c r="A2" s="231" t="s">
        <v>360</v>
      </c>
      <c r="B2" s="231"/>
      <c r="C2" s="231"/>
      <c r="D2" s="231"/>
      <c r="E2" s="231"/>
      <c r="F2" s="231"/>
      <c r="G2" s="231"/>
      <c r="H2" s="231"/>
      <c r="I2" s="231"/>
      <c r="J2" s="231"/>
      <c r="K2" s="231"/>
      <c r="L2" s="231"/>
      <c r="M2" s="231"/>
    </row>
    <row r="3" spans="1:13" ht="16.5">
      <c r="A3" s="1"/>
      <c r="B3" s="1"/>
      <c r="C3" s="1"/>
      <c r="D3" s="1"/>
      <c r="E3" s="1"/>
      <c r="F3" s="1"/>
      <c r="G3" s="1"/>
      <c r="H3" s="1"/>
      <c r="I3" s="108"/>
      <c r="J3" s="1"/>
      <c r="K3" s="1"/>
      <c r="L3" s="1"/>
      <c r="M3" s="1"/>
    </row>
    <row r="4" spans="1:13" ht="15.75">
      <c r="A4" s="223" t="s">
        <v>0</v>
      </c>
      <c r="B4" s="223" t="s">
        <v>1</v>
      </c>
      <c r="C4" s="223" t="s">
        <v>2</v>
      </c>
      <c r="D4" s="223" t="s">
        <v>89</v>
      </c>
      <c r="E4" s="232" t="s">
        <v>313</v>
      </c>
      <c r="F4" s="234" t="s">
        <v>314</v>
      </c>
      <c r="G4" s="234" t="s">
        <v>315</v>
      </c>
      <c r="H4" s="234" t="s">
        <v>316</v>
      </c>
      <c r="I4" s="294" t="s">
        <v>317</v>
      </c>
      <c r="J4" s="234" t="s">
        <v>318</v>
      </c>
      <c r="K4" s="234" t="s">
        <v>319</v>
      </c>
      <c r="L4" s="234" t="s">
        <v>320</v>
      </c>
      <c r="M4" s="234" t="s">
        <v>109</v>
      </c>
    </row>
    <row r="5" spans="1:13" ht="15.75">
      <c r="A5" s="224"/>
      <c r="B5" s="224"/>
      <c r="C5" s="224"/>
      <c r="D5" s="295"/>
      <c r="E5" s="233"/>
      <c r="F5" s="234"/>
      <c r="G5" s="234"/>
      <c r="H5" s="234"/>
      <c r="I5" s="294"/>
      <c r="J5" s="234"/>
      <c r="K5" s="234"/>
      <c r="L5" s="234"/>
      <c r="M5" s="234"/>
    </row>
    <row r="6" spans="1:13" ht="63">
      <c r="A6" s="223">
        <v>1</v>
      </c>
      <c r="B6" s="223" t="s">
        <v>3</v>
      </c>
      <c r="C6" s="2" t="s">
        <v>4</v>
      </c>
      <c r="D6" s="3"/>
      <c r="E6" s="4"/>
      <c r="F6" s="219"/>
      <c r="G6" s="4"/>
      <c r="H6" s="4"/>
      <c r="I6" s="96"/>
      <c r="J6" s="4"/>
      <c r="K6" s="4"/>
      <c r="L6" s="4"/>
      <c r="M6" s="4"/>
    </row>
    <row r="7" spans="1:13" ht="47.25">
      <c r="A7" s="225"/>
      <c r="B7" s="225"/>
      <c r="C7" s="5" t="s">
        <v>30</v>
      </c>
      <c r="D7" s="6">
        <v>0.8</v>
      </c>
      <c r="E7" s="7">
        <v>1</v>
      </c>
      <c r="F7" s="7">
        <v>1</v>
      </c>
      <c r="G7" s="7">
        <v>1</v>
      </c>
      <c r="H7" s="7">
        <v>1</v>
      </c>
      <c r="I7" s="109">
        <v>1</v>
      </c>
      <c r="J7" s="7">
        <v>1</v>
      </c>
      <c r="K7" s="7">
        <v>1</v>
      </c>
      <c r="L7" s="7">
        <v>1</v>
      </c>
      <c r="M7" s="7">
        <v>1</v>
      </c>
    </row>
    <row r="8" spans="1:13" ht="31.5">
      <c r="A8" s="225"/>
      <c r="B8" s="225"/>
      <c r="C8" s="5" t="s">
        <v>31</v>
      </c>
      <c r="D8" s="6" t="s">
        <v>32</v>
      </c>
      <c r="E8" s="7">
        <v>1</v>
      </c>
      <c r="F8" s="7">
        <v>1</v>
      </c>
      <c r="G8" s="7">
        <v>1</v>
      </c>
      <c r="H8" s="7">
        <v>1</v>
      </c>
      <c r="I8" s="109">
        <v>1</v>
      </c>
      <c r="J8" s="7">
        <v>1</v>
      </c>
      <c r="K8" s="7">
        <v>1</v>
      </c>
      <c r="L8" s="7">
        <v>1</v>
      </c>
      <c r="M8" s="7">
        <v>1</v>
      </c>
    </row>
    <row r="9" spans="1:13" ht="31.5">
      <c r="A9" s="225"/>
      <c r="B9" s="225"/>
      <c r="C9" s="2" t="s">
        <v>29</v>
      </c>
      <c r="D9" s="3" t="s">
        <v>7</v>
      </c>
      <c r="E9" s="4" t="s">
        <v>7</v>
      </c>
      <c r="F9" s="4" t="s">
        <v>7</v>
      </c>
      <c r="G9" s="4" t="s">
        <v>70</v>
      </c>
      <c r="H9" s="4" t="s">
        <v>132</v>
      </c>
      <c r="I9" s="96" t="s">
        <v>7</v>
      </c>
      <c r="J9" s="4" t="s">
        <v>7</v>
      </c>
      <c r="K9" s="4" t="s">
        <v>7</v>
      </c>
      <c r="L9" s="4" t="s">
        <v>132</v>
      </c>
      <c r="M9" s="4" t="s">
        <v>132</v>
      </c>
    </row>
    <row r="10" spans="1:13" ht="47.25">
      <c r="A10" s="224"/>
      <c r="B10" s="224"/>
      <c r="C10" s="2" t="s">
        <v>71</v>
      </c>
      <c r="D10" s="3" t="s">
        <v>7</v>
      </c>
      <c r="E10" s="4" t="s">
        <v>7</v>
      </c>
      <c r="F10" s="4" t="s">
        <v>7</v>
      </c>
      <c r="G10" s="4" t="s">
        <v>7</v>
      </c>
      <c r="H10" s="4" t="s">
        <v>7</v>
      </c>
      <c r="I10" s="96" t="s">
        <v>7</v>
      </c>
      <c r="J10" s="4" t="s">
        <v>7</v>
      </c>
      <c r="K10" s="4" t="s">
        <v>7</v>
      </c>
      <c r="L10" s="4" t="s">
        <v>7</v>
      </c>
      <c r="M10" s="4" t="s">
        <v>7</v>
      </c>
    </row>
    <row r="11" spans="1:13" ht="63">
      <c r="A11" s="8">
        <v>2</v>
      </c>
      <c r="B11" s="8" t="s">
        <v>6</v>
      </c>
      <c r="C11" s="2" t="s">
        <v>33</v>
      </c>
      <c r="D11" s="3" t="s">
        <v>7</v>
      </c>
      <c r="E11" s="4" t="s">
        <v>7</v>
      </c>
      <c r="F11" s="4" t="s">
        <v>7</v>
      </c>
      <c r="G11" s="4" t="s">
        <v>7</v>
      </c>
      <c r="H11" s="4" t="s">
        <v>7</v>
      </c>
      <c r="I11" s="96" t="s">
        <v>7</v>
      </c>
      <c r="J11" s="4" t="s">
        <v>7</v>
      </c>
      <c r="K11" s="4" t="s">
        <v>7</v>
      </c>
      <c r="L11" s="4" t="s">
        <v>7</v>
      </c>
      <c r="M11" s="4" t="s">
        <v>7</v>
      </c>
    </row>
    <row r="12" spans="1:13" ht="47.25">
      <c r="A12" s="8"/>
      <c r="B12" s="8" t="s">
        <v>8</v>
      </c>
      <c r="C12" s="2" t="s">
        <v>67</v>
      </c>
      <c r="D12" s="3" t="s">
        <v>9</v>
      </c>
      <c r="E12" s="9">
        <v>1</v>
      </c>
      <c r="F12" s="9">
        <v>1</v>
      </c>
      <c r="G12" s="9">
        <v>1</v>
      </c>
      <c r="H12" s="9">
        <v>1</v>
      </c>
      <c r="I12" s="29">
        <v>1</v>
      </c>
      <c r="J12" s="9">
        <v>1</v>
      </c>
      <c r="K12" s="9">
        <f>147/154</f>
        <v>0.9545454545454546</v>
      </c>
      <c r="L12" s="9">
        <v>0</v>
      </c>
      <c r="M12" s="9">
        <v>1</v>
      </c>
    </row>
    <row r="13" spans="1:13" ht="47.25">
      <c r="A13" s="223">
        <v>4</v>
      </c>
      <c r="B13" s="223" t="s">
        <v>21</v>
      </c>
      <c r="C13" s="2" t="s">
        <v>34</v>
      </c>
      <c r="D13" s="3" t="s">
        <v>7</v>
      </c>
      <c r="E13" s="4" t="s">
        <v>7</v>
      </c>
      <c r="F13" s="4" t="s">
        <v>70</v>
      </c>
      <c r="G13" s="4" t="s">
        <v>70</v>
      </c>
      <c r="H13" s="4" t="s">
        <v>70</v>
      </c>
      <c r="I13" s="96" t="s">
        <v>7</v>
      </c>
      <c r="J13" s="4" t="s">
        <v>7</v>
      </c>
      <c r="K13" s="4" t="s">
        <v>70</v>
      </c>
      <c r="L13" s="4" t="s">
        <v>70</v>
      </c>
      <c r="M13" s="4" t="s">
        <v>70</v>
      </c>
    </row>
    <row r="14" spans="1:13" ht="63">
      <c r="A14" s="225"/>
      <c r="B14" s="225"/>
      <c r="C14" s="2" t="s">
        <v>35</v>
      </c>
      <c r="D14" s="3" t="s">
        <v>7</v>
      </c>
      <c r="E14" s="3" t="s">
        <v>7</v>
      </c>
      <c r="F14" s="4" t="s">
        <v>70</v>
      </c>
      <c r="G14" s="4" t="s">
        <v>70</v>
      </c>
      <c r="H14" s="4" t="s">
        <v>70</v>
      </c>
      <c r="I14" s="96" t="s">
        <v>70</v>
      </c>
      <c r="J14" s="4" t="s">
        <v>70</v>
      </c>
      <c r="K14" s="4" t="s">
        <v>70</v>
      </c>
      <c r="L14" s="4" t="s">
        <v>70</v>
      </c>
      <c r="M14" s="4" t="s">
        <v>70</v>
      </c>
    </row>
    <row r="15" spans="1:13" ht="31.5">
      <c r="A15" s="225"/>
      <c r="B15" s="225"/>
      <c r="C15" s="2" t="s">
        <v>36</v>
      </c>
      <c r="D15" s="3" t="s">
        <v>7</v>
      </c>
      <c r="E15" s="4" t="s">
        <v>7</v>
      </c>
      <c r="F15" s="4" t="s">
        <v>7</v>
      </c>
      <c r="G15" s="4" t="s">
        <v>7</v>
      </c>
      <c r="H15" s="4" t="s">
        <v>7</v>
      </c>
      <c r="I15" s="96" t="s">
        <v>7</v>
      </c>
      <c r="J15" s="4" t="s">
        <v>7</v>
      </c>
      <c r="K15" s="4" t="s">
        <v>7</v>
      </c>
      <c r="L15" s="4" t="s">
        <v>70</v>
      </c>
      <c r="M15" s="4" t="s">
        <v>7</v>
      </c>
    </row>
    <row r="16" spans="1:13" ht="31.5">
      <c r="A16" s="225"/>
      <c r="B16" s="225"/>
      <c r="C16" s="2" t="s">
        <v>37</v>
      </c>
      <c r="D16" s="3" t="s">
        <v>5</v>
      </c>
      <c r="E16" s="9">
        <f>47/106</f>
        <v>0.44339622641509435</v>
      </c>
      <c r="F16" s="9">
        <f>56/96</f>
        <v>0.5833333333333334</v>
      </c>
      <c r="G16" s="9">
        <f>50/85</f>
        <v>0.5882352941176471</v>
      </c>
      <c r="H16" s="24">
        <f>71/108</f>
        <v>0.6574074074074074</v>
      </c>
      <c r="I16" s="36">
        <f>72/78</f>
        <v>0.9230769230769231</v>
      </c>
      <c r="J16" s="24">
        <f>80/145</f>
        <v>0.5517241379310345</v>
      </c>
      <c r="K16" s="24">
        <f>116/154</f>
        <v>0.7532467532467533</v>
      </c>
      <c r="L16" s="24">
        <f>17/28</f>
        <v>0.6071428571428571</v>
      </c>
      <c r="M16" s="24">
        <f>38/53</f>
        <v>0.7169811320754716</v>
      </c>
    </row>
    <row r="17" spans="1:13" ht="63">
      <c r="A17" s="224"/>
      <c r="B17" s="224"/>
      <c r="C17" s="2" t="s">
        <v>38</v>
      </c>
      <c r="D17" s="3" t="s">
        <v>5</v>
      </c>
      <c r="E17" s="9">
        <v>1</v>
      </c>
      <c r="F17" s="9">
        <v>1</v>
      </c>
      <c r="G17" s="9">
        <v>1</v>
      </c>
      <c r="H17" s="9">
        <v>1</v>
      </c>
      <c r="I17" s="29">
        <v>1</v>
      </c>
      <c r="J17" s="9">
        <v>1</v>
      </c>
      <c r="K17" s="9">
        <v>1</v>
      </c>
      <c r="L17" s="9">
        <v>1</v>
      </c>
      <c r="M17" s="9">
        <v>1</v>
      </c>
    </row>
    <row r="18" spans="1:13" ht="31.5">
      <c r="A18" s="221">
        <v>5</v>
      </c>
      <c r="B18" s="221" t="s">
        <v>39</v>
      </c>
      <c r="C18" s="5" t="s">
        <v>40</v>
      </c>
      <c r="D18" s="10" t="s">
        <v>7</v>
      </c>
      <c r="E18" s="11" t="s">
        <v>7</v>
      </c>
      <c r="F18" s="11" t="s">
        <v>7</v>
      </c>
      <c r="G18" s="11" t="s">
        <v>7</v>
      </c>
      <c r="H18" s="11" t="s">
        <v>7</v>
      </c>
      <c r="I18" s="111" t="s">
        <v>7</v>
      </c>
      <c r="J18" s="11" t="s">
        <v>7</v>
      </c>
      <c r="K18" s="11" t="s">
        <v>7</v>
      </c>
      <c r="L18" s="11" t="s">
        <v>7</v>
      </c>
      <c r="M18" s="11" t="s">
        <v>7</v>
      </c>
    </row>
    <row r="19" spans="1:13" ht="31.5">
      <c r="A19" s="222"/>
      <c r="B19" s="222"/>
      <c r="C19" s="206" t="s">
        <v>41</v>
      </c>
      <c r="D19" s="82" t="s">
        <v>7</v>
      </c>
      <c r="E19" s="207" t="s">
        <v>132</v>
      </c>
      <c r="F19" s="207" t="s">
        <v>132</v>
      </c>
      <c r="G19" s="207" t="s">
        <v>132</v>
      </c>
      <c r="H19" s="207" t="s">
        <v>132</v>
      </c>
      <c r="I19" s="111" t="s">
        <v>7</v>
      </c>
      <c r="J19" s="207" t="s">
        <v>132</v>
      </c>
      <c r="K19" s="207" t="s">
        <v>132</v>
      </c>
      <c r="L19" s="207" t="s">
        <v>132</v>
      </c>
      <c r="M19" s="207" t="s">
        <v>132</v>
      </c>
    </row>
    <row r="20" spans="1:13" ht="16.5">
      <c r="A20" s="223">
        <v>6</v>
      </c>
      <c r="B20" s="223" t="s">
        <v>10</v>
      </c>
      <c r="C20" s="2" t="s">
        <v>42</v>
      </c>
      <c r="D20" s="3" t="s">
        <v>11</v>
      </c>
      <c r="E20" s="18">
        <v>3</v>
      </c>
      <c r="F20" s="18">
        <v>2</v>
      </c>
      <c r="G20" s="18">
        <v>2</v>
      </c>
      <c r="H20" s="18">
        <v>3</v>
      </c>
      <c r="I20" s="95">
        <v>2</v>
      </c>
      <c r="J20" s="18">
        <v>2</v>
      </c>
      <c r="K20" s="18">
        <v>3</v>
      </c>
      <c r="L20" s="18">
        <v>4</v>
      </c>
      <c r="M20" s="18">
        <v>0</v>
      </c>
    </row>
    <row r="21" spans="1:13" ht="113.25">
      <c r="A21" s="225"/>
      <c r="B21" s="224"/>
      <c r="C21" s="2" t="s">
        <v>73</v>
      </c>
      <c r="D21" s="3" t="s">
        <v>12</v>
      </c>
      <c r="E21" s="24">
        <f>85/106</f>
        <v>0.8018867924528302</v>
      </c>
      <c r="F21" s="9">
        <f>76/96</f>
        <v>0.7916666666666666</v>
      </c>
      <c r="G21" s="9">
        <f>69/85</f>
        <v>0.8117647058823529</v>
      </c>
      <c r="H21" s="9">
        <f>79/108</f>
        <v>0.7314814814814815</v>
      </c>
      <c r="I21" s="29">
        <f>74/78</f>
        <v>0.9487179487179487</v>
      </c>
      <c r="J21" s="9">
        <f>125/145</f>
        <v>0.8620689655172413</v>
      </c>
      <c r="K21" s="24">
        <f>133/154</f>
        <v>0.8636363636363636</v>
      </c>
      <c r="L21" s="24">
        <f>0/22</f>
        <v>0</v>
      </c>
      <c r="M21" s="9">
        <f>8/53</f>
        <v>0.1509433962264151</v>
      </c>
    </row>
    <row r="22" spans="1:13" ht="31.5">
      <c r="A22" s="225"/>
      <c r="B22" s="8"/>
      <c r="C22" s="2" t="s">
        <v>43</v>
      </c>
      <c r="D22" s="3" t="s">
        <v>7</v>
      </c>
      <c r="E22" s="4" t="s">
        <v>7</v>
      </c>
      <c r="F22" s="4" t="s">
        <v>7</v>
      </c>
      <c r="G22" s="4" t="s">
        <v>7</v>
      </c>
      <c r="H22" s="4" t="s">
        <v>7</v>
      </c>
      <c r="I22" s="96" t="s">
        <v>7</v>
      </c>
      <c r="J22" s="4" t="s">
        <v>7</v>
      </c>
      <c r="K22" s="4" t="s">
        <v>7</v>
      </c>
      <c r="L22" s="4" t="s">
        <v>7</v>
      </c>
      <c r="M22" s="4" t="s">
        <v>7</v>
      </c>
    </row>
    <row r="23" spans="1:13" ht="47.25">
      <c r="A23" s="225"/>
      <c r="B23" s="8"/>
      <c r="C23" s="2" t="s">
        <v>45</v>
      </c>
      <c r="D23" s="3" t="s">
        <v>7</v>
      </c>
      <c r="E23" s="4" t="s">
        <v>7</v>
      </c>
      <c r="F23" s="4" t="s">
        <v>7</v>
      </c>
      <c r="G23" s="4" t="s">
        <v>7</v>
      </c>
      <c r="H23" s="4" t="s">
        <v>7</v>
      </c>
      <c r="I23" s="96" t="s">
        <v>7</v>
      </c>
      <c r="J23" s="4" t="s">
        <v>7</v>
      </c>
      <c r="K23" s="4" t="s">
        <v>7</v>
      </c>
      <c r="L23" s="4" t="s">
        <v>7</v>
      </c>
      <c r="M23" s="4" t="s">
        <v>7</v>
      </c>
    </row>
    <row r="24" spans="1:13" ht="31.5">
      <c r="A24" s="224"/>
      <c r="B24" s="8"/>
      <c r="C24" s="2" t="s">
        <v>44</v>
      </c>
      <c r="D24" s="3" t="s">
        <v>7</v>
      </c>
      <c r="E24" s="18" t="s">
        <v>7</v>
      </c>
      <c r="F24" s="18" t="s">
        <v>7</v>
      </c>
      <c r="G24" s="18" t="s">
        <v>7</v>
      </c>
      <c r="H24" s="18" t="s">
        <v>7</v>
      </c>
      <c r="I24" s="95" t="s">
        <v>7</v>
      </c>
      <c r="J24" s="18" t="s">
        <v>7</v>
      </c>
      <c r="K24" s="18" t="s">
        <v>7</v>
      </c>
      <c r="L24" s="18" t="s">
        <v>7</v>
      </c>
      <c r="M24" s="18" t="s">
        <v>7</v>
      </c>
    </row>
    <row r="25" spans="1:13" ht="63">
      <c r="A25" s="8">
        <v>7</v>
      </c>
      <c r="B25" s="8" t="s">
        <v>13</v>
      </c>
      <c r="C25" s="2" t="s">
        <v>46</v>
      </c>
      <c r="D25" s="3" t="s">
        <v>7</v>
      </c>
      <c r="E25" s="18" t="s">
        <v>70</v>
      </c>
      <c r="F25" s="18" t="s">
        <v>70</v>
      </c>
      <c r="G25" s="18" t="s">
        <v>70</v>
      </c>
      <c r="H25" s="18" t="s">
        <v>70</v>
      </c>
      <c r="I25" s="95" t="s">
        <v>7</v>
      </c>
      <c r="J25" s="18" t="s">
        <v>70</v>
      </c>
      <c r="K25" s="18" t="s">
        <v>70</v>
      </c>
      <c r="L25" s="18" t="s">
        <v>70</v>
      </c>
      <c r="M25" s="18" t="s">
        <v>70</v>
      </c>
    </row>
    <row r="26" spans="1:13" ht="31.5">
      <c r="A26" s="8">
        <v>8</v>
      </c>
      <c r="B26" s="8" t="s">
        <v>14</v>
      </c>
      <c r="C26" s="2" t="s">
        <v>47</v>
      </c>
      <c r="D26" s="3" t="s">
        <v>15</v>
      </c>
      <c r="E26" s="9">
        <f>55/106</f>
        <v>0.5188679245283019</v>
      </c>
      <c r="F26" s="24">
        <f>50/96</f>
        <v>0.5208333333333334</v>
      </c>
      <c r="G26" s="24">
        <f>40/85</f>
        <v>0.47058823529411764</v>
      </c>
      <c r="H26" s="24">
        <f>50/108</f>
        <v>0.46296296296296297</v>
      </c>
      <c r="I26" s="36">
        <f>6/78</f>
        <v>0.07692307692307693</v>
      </c>
      <c r="J26" s="24">
        <f>77/145</f>
        <v>0.5310344827586206</v>
      </c>
      <c r="K26" s="24">
        <f>72/154</f>
        <v>0.4675324675324675</v>
      </c>
      <c r="L26" s="9">
        <f>22/28</f>
        <v>0.7857142857142857</v>
      </c>
      <c r="M26" s="24">
        <f>14/53</f>
        <v>0.2641509433962264</v>
      </c>
    </row>
    <row r="27" spans="1:13" ht="47.25">
      <c r="A27" s="8">
        <v>9</v>
      </c>
      <c r="B27" s="8" t="s">
        <v>16</v>
      </c>
      <c r="C27" s="2" t="s">
        <v>48</v>
      </c>
      <c r="D27" s="3" t="s">
        <v>17</v>
      </c>
      <c r="E27" s="24">
        <v>0.92</v>
      </c>
      <c r="F27" s="9">
        <v>0.9</v>
      </c>
      <c r="G27" s="9">
        <v>0.88</v>
      </c>
      <c r="H27" s="9">
        <v>0.83</v>
      </c>
      <c r="I27" s="29">
        <v>0.97</v>
      </c>
      <c r="J27" s="9">
        <v>0.85</v>
      </c>
      <c r="K27" s="9">
        <v>0.94</v>
      </c>
      <c r="L27" s="9">
        <v>0.86</v>
      </c>
      <c r="M27" s="9">
        <v>0.95</v>
      </c>
    </row>
    <row r="28" spans="1:13" ht="78.75">
      <c r="A28" s="223">
        <v>10</v>
      </c>
      <c r="B28" s="223" t="s">
        <v>18</v>
      </c>
      <c r="C28" s="2" t="s">
        <v>49</v>
      </c>
      <c r="D28" s="3" t="s">
        <v>7</v>
      </c>
      <c r="E28" s="4" t="s">
        <v>7</v>
      </c>
      <c r="F28" s="4" t="s">
        <v>7</v>
      </c>
      <c r="G28" s="4" t="s">
        <v>7</v>
      </c>
      <c r="H28" s="4" t="s">
        <v>7</v>
      </c>
      <c r="I28" s="96" t="s">
        <v>7</v>
      </c>
      <c r="J28" s="4" t="s">
        <v>7</v>
      </c>
      <c r="K28" s="4" t="s">
        <v>7</v>
      </c>
      <c r="L28" s="4" t="s">
        <v>7</v>
      </c>
      <c r="M28" s="4" t="s">
        <v>7</v>
      </c>
    </row>
    <row r="29" spans="1:13" ht="63">
      <c r="A29" s="225"/>
      <c r="B29" s="225"/>
      <c r="C29" s="2" t="s">
        <v>50</v>
      </c>
      <c r="D29" s="3" t="s">
        <v>7</v>
      </c>
      <c r="E29" s="26" t="s">
        <v>7</v>
      </c>
      <c r="F29" s="26" t="s">
        <v>7</v>
      </c>
      <c r="G29" s="26" t="s">
        <v>7</v>
      </c>
      <c r="H29" s="26" t="s">
        <v>7</v>
      </c>
      <c r="I29" s="113" t="s">
        <v>7</v>
      </c>
      <c r="J29" s="26" t="s">
        <v>7</v>
      </c>
      <c r="K29" s="26" t="s">
        <v>7</v>
      </c>
      <c r="L29" s="26" t="s">
        <v>7</v>
      </c>
      <c r="M29" s="26" t="s">
        <v>7</v>
      </c>
    </row>
    <row r="30" spans="1:13" ht="63">
      <c r="A30" s="225"/>
      <c r="B30" s="225"/>
      <c r="C30" s="2" t="s">
        <v>51</v>
      </c>
      <c r="D30" s="3" t="s">
        <v>5</v>
      </c>
      <c r="E30" s="9"/>
      <c r="F30" s="9"/>
      <c r="G30" s="9"/>
      <c r="H30" s="9"/>
      <c r="I30" s="29"/>
      <c r="J30" s="9"/>
      <c r="K30" s="9"/>
      <c r="L30" s="9"/>
      <c r="M30" s="9"/>
    </row>
    <row r="31" spans="1:13" ht="110.25">
      <c r="A31" s="225"/>
      <c r="B31" s="225"/>
      <c r="C31" s="2" t="s">
        <v>68</v>
      </c>
      <c r="D31" s="3" t="s">
        <v>5</v>
      </c>
      <c r="E31" s="9">
        <v>1</v>
      </c>
      <c r="F31" s="9">
        <v>1</v>
      </c>
      <c r="G31" s="9">
        <v>1</v>
      </c>
      <c r="H31" s="9">
        <v>1</v>
      </c>
      <c r="I31" s="29">
        <v>1</v>
      </c>
      <c r="J31" s="9">
        <v>1</v>
      </c>
      <c r="K31" s="9">
        <v>1</v>
      </c>
      <c r="L31" s="9">
        <v>1</v>
      </c>
      <c r="M31" s="9">
        <v>1</v>
      </c>
    </row>
    <row r="32" spans="1:13" ht="31.5">
      <c r="A32" s="224"/>
      <c r="B32" s="224"/>
      <c r="C32" s="2" t="s">
        <v>52</v>
      </c>
      <c r="D32" s="3" t="s">
        <v>20</v>
      </c>
      <c r="E32" s="9">
        <v>0.35</v>
      </c>
      <c r="F32" s="9">
        <v>0.36</v>
      </c>
      <c r="G32" s="9">
        <v>0.4</v>
      </c>
      <c r="H32" s="9">
        <v>0.37</v>
      </c>
      <c r="I32" s="29">
        <v>0.3</v>
      </c>
      <c r="J32" s="9">
        <v>0.38</v>
      </c>
      <c r="K32" s="9">
        <v>0.33</v>
      </c>
      <c r="L32" s="9">
        <v>0.25</v>
      </c>
      <c r="M32" s="9">
        <v>0.35</v>
      </c>
    </row>
    <row r="33" spans="1:13" ht="16.5">
      <c r="A33" s="223">
        <v>11</v>
      </c>
      <c r="B33" s="223" t="s">
        <v>22</v>
      </c>
      <c r="C33" s="2" t="s">
        <v>23</v>
      </c>
      <c r="D33" s="3" t="s">
        <v>19</v>
      </c>
      <c r="E33" s="9">
        <v>1</v>
      </c>
      <c r="F33" s="9">
        <v>1</v>
      </c>
      <c r="G33" s="9">
        <v>1</v>
      </c>
      <c r="H33" s="9">
        <v>1</v>
      </c>
      <c r="I33" s="29">
        <v>1</v>
      </c>
      <c r="J33" s="9">
        <v>1</v>
      </c>
      <c r="K33" s="9">
        <v>1</v>
      </c>
      <c r="L33" s="9">
        <v>1</v>
      </c>
      <c r="M33" s="9">
        <v>1</v>
      </c>
    </row>
    <row r="34" spans="1:13" ht="94.5">
      <c r="A34" s="225"/>
      <c r="B34" s="225"/>
      <c r="C34" s="2" t="s">
        <v>53</v>
      </c>
      <c r="D34" s="3" t="s">
        <v>7</v>
      </c>
      <c r="E34" s="12" t="s">
        <v>7</v>
      </c>
      <c r="F34" s="12" t="s">
        <v>7</v>
      </c>
      <c r="G34" s="12" t="s">
        <v>7</v>
      </c>
      <c r="H34" s="12" t="s">
        <v>7</v>
      </c>
      <c r="I34" s="114" t="s">
        <v>7</v>
      </c>
      <c r="J34" s="12" t="s">
        <v>7</v>
      </c>
      <c r="K34" s="12" t="s">
        <v>7</v>
      </c>
      <c r="L34" s="12" t="s">
        <v>7</v>
      </c>
      <c r="M34" s="12" t="s">
        <v>7</v>
      </c>
    </row>
    <row r="35" spans="1:13" ht="31.5">
      <c r="A35" s="224"/>
      <c r="B35" s="224"/>
      <c r="C35" s="38" t="s">
        <v>54</v>
      </c>
      <c r="D35" s="39" t="s">
        <v>24</v>
      </c>
      <c r="E35" s="40"/>
      <c r="F35" s="40"/>
      <c r="G35" s="40"/>
      <c r="H35" s="41"/>
      <c r="I35" s="36"/>
      <c r="J35" s="41"/>
      <c r="K35" s="41"/>
      <c r="L35" s="41"/>
      <c r="M35" s="41"/>
    </row>
    <row r="36" spans="1:13" ht="31.5">
      <c r="A36" s="223">
        <v>12</v>
      </c>
      <c r="B36" s="223" t="s">
        <v>25</v>
      </c>
      <c r="C36" s="2" t="s">
        <v>26</v>
      </c>
      <c r="D36" s="3" t="s">
        <v>17</v>
      </c>
      <c r="E36" s="9">
        <v>1</v>
      </c>
      <c r="F36" s="9">
        <v>1</v>
      </c>
      <c r="G36" s="9">
        <v>1</v>
      </c>
      <c r="H36" s="9">
        <v>1</v>
      </c>
      <c r="I36" s="29">
        <v>1</v>
      </c>
      <c r="J36" s="9">
        <v>1</v>
      </c>
      <c r="K36" s="9">
        <v>1</v>
      </c>
      <c r="L36" s="9">
        <v>1</v>
      </c>
      <c r="M36" s="9">
        <v>1</v>
      </c>
    </row>
    <row r="37" spans="1:13" ht="63">
      <c r="A37" s="225"/>
      <c r="B37" s="225"/>
      <c r="C37" s="2" t="s">
        <v>27</v>
      </c>
      <c r="D37" s="3" t="s">
        <v>5</v>
      </c>
      <c r="E37" s="9">
        <f>79/106</f>
        <v>0.7452830188679245</v>
      </c>
      <c r="F37" s="9">
        <f>72/96</f>
        <v>0.75</v>
      </c>
      <c r="G37" s="9">
        <f>60/85</f>
        <v>0.7058823529411765</v>
      </c>
      <c r="H37" s="9">
        <f>83/108</f>
        <v>0.7685185185185185</v>
      </c>
      <c r="I37" s="36">
        <f>74/78</f>
        <v>0.9487179487179487</v>
      </c>
      <c r="J37" s="9">
        <f>98/145</f>
        <v>0.6758620689655173</v>
      </c>
      <c r="K37" s="9">
        <f>134/154</f>
        <v>0.8701298701298701</v>
      </c>
      <c r="L37" s="24">
        <f>15/28</f>
        <v>0.5357142857142857</v>
      </c>
      <c r="M37" s="9">
        <f>45/53</f>
        <v>0.8490566037735849</v>
      </c>
    </row>
    <row r="38" spans="1:13" ht="63">
      <c r="A38" s="225"/>
      <c r="B38" s="225"/>
      <c r="C38" s="2" t="s">
        <v>55</v>
      </c>
      <c r="D38" s="13">
        <v>1</v>
      </c>
      <c r="E38" s="9">
        <v>0.3</v>
      </c>
      <c r="F38" s="9">
        <v>0.35</v>
      </c>
      <c r="G38" s="9">
        <v>0.28</v>
      </c>
      <c r="H38" s="9">
        <v>0.3</v>
      </c>
      <c r="I38" s="29">
        <v>0.5</v>
      </c>
      <c r="J38" s="9">
        <v>0.4</v>
      </c>
      <c r="K38" s="9">
        <v>0.38</v>
      </c>
      <c r="L38" s="9">
        <v>0.1</v>
      </c>
      <c r="M38" s="9">
        <v>0.4</v>
      </c>
    </row>
    <row r="39" spans="1:13" ht="47.25">
      <c r="A39" s="225"/>
      <c r="B39" s="225"/>
      <c r="C39" s="2" t="s">
        <v>56</v>
      </c>
      <c r="D39" s="3" t="s">
        <v>69</v>
      </c>
      <c r="E39" s="9">
        <v>0.71</v>
      </c>
      <c r="F39" s="9">
        <v>0.68</v>
      </c>
      <c r="G39" s="9">
        <v>0.75</v>
      </c>
      <c r="H39" s="9">
        <v>0.72</v>
      </c>
      <c r="I39" s="29">
        <v>0.9</v>
      </c>
      <c r="J39" s="9">
        <v>0.65</v>
      </c>
      <c r="K39" s="9">
        <v>0.7</v>
      </c>
      <c r="L39" s="9">
        <v>0.5</v>
      </c>
      <c r="M39" s="9">
        <v>0.69</v>
      </c>
    </row>
    <row r="40" spans="1:13" ht="63">
      <c r="A40" s="224"/>
      <c r="B40" s="224"/>
      <c r="C40" s="2" t="s">
        <v>57</v>
      </c>
      <c r="D40" s="13">
        <v>1</v>
      </c>
      <c r="E40" s="14">
        <v>1</v>
      </c>
      <c r="F40" s="14">
        <v>1</v>
      </c>
      <c r="G40" s="14">
        <v>1</v>
      </c>
      <c r="H40" s="14">
        <v>1</v>
      </c>
      <c r="I40" s="116">
        <v>1</v>
      </c>
      <c r="J40" s="14">
        <v>1</v>
      </c>
      <c r="K40" s="14">
        <v>1</v>
      </c>
      <c r="L40" s="14">
        <v>1</v>
      </c>
      <c r="M40" s="14">
        <v>1</v>
      </c>
    </row>
    <row r="41" spans="1:13" ht="31.5">
      <c r="A41" s="223">
        <v>13</v>
      </c>
      <c r="B41" s="223" t="s">
        <v>86</v>
      </c>
      <c r="C41" s="2" t="s">
        <v>58</v>
      </c>
      <c r="D41" s="3" t="s">
        <v>7</v>
      </c>
      <c r="E41" s="4" t="s">
        <v>7</v>
      </c>
      <c r="F41" s="4" t="s">
        <v>7</v>
      </c>
      <c r="G41" s="4" t="s">
        <v>7</v>
      </c>
      <c r="H41" s="4" t="s">
        <v>7</v>
      </c>
      <c r="I41" s="96" t="s">
        <v>7</v>
      </c>
      <c r="J41" s="4" t="s">
        <v>7</v>
      </c>
      <c r="K41" s="4" t="s">
        <v>7</v>
      </c>
      <c r="L41" s="4" t="s">
        <v>7</v>
      </c>
      <c r="M41" s="4" t="s">
        <v>7</v>
      </c>
    </row>
    <row r="42" spans="1:13" ht="31.5">
      <c r="A42" s="225"/>
      <c r="B42" s="225"/>
      <c r="C42" s="2" t="s">
        <v>59</v>
      </c>
      <c r="D42" s="3" t="s">
        <v>7</v>
      </c>
      <c r="E42" s="4" t="s">
        <v>7</v>
      </c>
      <c r="F42" s="4" t="s">
        <v>7</v>
      </c>
      <c r="G42" s="4" t="s">
        <v>7</v>
      </c>
      <c r="H42" s="4" t="s">
        <v>7</v>
      </c>
      <c r="I42" s="96" t="s">
        <v>7</v>
      </c>
      <c r="J42" s="4" t="s">
        <v>7</v>
      </c>
      <c r="K42" s="4" t="s">
        <v>7</v>
      </c>
      <c r="L42" s="4" t="s">
        <v>7</v>
      </c>
      <c r="M42" s="4" t="s">
        <v>7</v>
      </c>
    </row>
    <row r="43" spans="1:13" ht="31.5">
      <c r="A43" s="225"/>
      <c r="B43" s="225"/>
      <c r="C43" s="2" t="s">
        <v>60</v>
      </c>
      <c r="D43" s="3" t="s">
        <v>7</v>
      </c>
      <c r="E43" s="4" t="s">
        <v>7</v>
      </c>
      <c r="F43" s="4" t="s">
        <v>7</v>
      </c>
      <c r="G43" s="4" t="s">
        <v>7</v>
      </c>
      <c r="H43" s="4" t="s">
        <v>7</v>
      </c>
      <c r="I43" s="96" t="s">
        <v>7</v>
      </c>
      <c r="J43" s="4" t="s">
        <v>7</v>
      </c>
      <c r="K43" s="4" t="s">
        <v>7</v>
      </c>
      <c r="L43" s="4" t="s">
        <v>7</v>
      </c>
      <c r="M43" s="4" t="s">
        <v>7</v>
      </c>
    </row>
    <row r="44" spans="1:13" ht="31.5">
      <c r="A44" s="225"/>
      <c r="B44" s="225"/>
      <c r="C44" s="2" t="s">
        <v>61</v>
      </c>
      <c r="D44" s="3" t="s">
        <v>7</v>
      </c>
      <c r="E44" s="18" t="s">
        <v>7</v>
      </c>
      <c r="F44" s="18" t="s">
        <v>7</v>
      </c>
      <c r="G44" s="18" t="s">
        <v>7</v>
      </c>
      <c r="H44" s="18" t="s">
        <v>7</v>
      </c>
      <c r="I44" s="95" t="s">
        <v>7</v>
      </c>
      <c r="J44" s="18" t="s">
        <v>7</v>
      </c>
      <c r="K44" s="18" t="s">
        <v>7</v>
      </c>
      <c r="L44" s="18" t="s">
        <v>7</v>
      </c>
      <c r="M44" s="18" t="s">
        <v>7</v>
      </c>
    </row>
    <row r="45" spans="1:13" ht="78.75">
      <c r="A45" s="224"/>
      <c r="B45" s="224"/>
      <c r="C45" s="2" t="s">
        <v>62</v>
      </c>
      <c r="D45" s="3" t="s">
        <v>7</v>
      </c>
      <c r="E45" s="4" t="s">
        <v>7</v>
      </c>
      <c r="F45" s="4" t="s">
        <v>7</v>
      </c>
      <c r="G45" s="4" t="s">
        <v>7</v>
      </c>
      <c r="H45" s="4" t="s">
        <v>7</v>
      </c>
      <c r="I45" s="96" t="s">
        <v>7</v>
      </c>
      <c r="J45" s="4" t="s">
        <v>7</v>
      </c>
      <c r="K45" s="4" t="s">
        <v>7</v>
      </c>
      <c r="L45" s="4" t="s">
        <v>7</v>
      </c>
      <c r="M45" s="4" t="s">
        <v>7</v>
      </c>
    </row>
    <row r="46" spans="1:13" ht="63">
      <c r="A46" s="223">
        <v>14</v>
      </c>
      <c r="B46" s="19" t="s">
        <v>72</v>
      </c>
      <c r="C46" s="2" t="s">
        <v>63</v>
      </c>
      <c r="D46" s="3" t="s">
        <v>7</v>
      </c>
      <c r="E46" s="18" t="s">
        <v>7</v>
      </c>
      <c r="F46" s="18" t="s">
        <v>7</v>
      </c>
      <c r="G46" s="18" t="s">
        <v>7</v>
      </c>
      <c r="H46" s="4" t="s">
        <v>7</v>
      </c>
      <c r="I46" s="96" t="s">
        <v>7</v>
      </c>
      <c r="J46" s="4" t="s">
        <v>7</v>
      </c>
      <c r="K46" s="4" t="s">
        <v>7</v>
      </c>
      <c r="L46" s="18" t="s">
        <v>7</v>
      </c>
      <c r="M46" s="18" t="s">
        <v>7</v>
      </c>
    </row>
    <row r="47" spans="1:13" ht="94.5">
      <c r="A47" s="224"/>
      <c r="B47" s="20"/>
      <c r="C47" s="2" t="s">
        <v>64</v>
      </c>
      <c r="D47" s="3" t="s">
        <v>7</v>
      </c>
      <c r="E47" s="18" t="s">
        <v>7</v>
      </c>
      <c r="F47" s="18" t="s">
        <v>7</v>
      </c>
      <c r="G47" s="18" t="s">
        <v>7</v>
      </c>
      <c r="H47" s="4" t="s">
        <v>7</v>
      </c>
      <c r="I47" s="96" t="s">
        <v>7</v>
      </c>
      <c r="J47" s="4" t="s">
        <v>7</v>
      </c>
      <c r="K47" s="4" t="s">
        <v>7</v>
      </c>
      <c r="L47" s="18" t="s">
        <v>7</v>
      </c>
      <c r="M47" s="18" t="s">
        <v>7</v>
      </c>
    </row>
    <row r="48" spans="1:13" ht="63">
      <c r="A48" s="223">
        <v>15</v>
      </c>
      <c r="B48" s="19" t="s">
        <v>65</v>
      </c>
      <c r="C48" s="2" t="s">
        <v>66</v>
      </c>
      <c r="D48" s="13">
        <v>1</v>
      </c>
      <c r="E48" s="9">
        <v>1</v>
      </c>
      <c r="F48" s="9">
        <v>1</v>
      </c>
      <c r="G48" s="9">
        <v>1</v>
      </c>
      <c r="H48" s="9">
        <v>1</v>
      </c>
      <c r="I48" s="29">
        <v>1</v>
      </c>
      <c r="J48" s="9">
        <v>1</v>
      </c>
      <c r="K48" s="9">
        <v>1</v>
      </c>
      <c r="L48" s="9">
        <v>1</v>
      </c>
      <c r="M48" s="9">
        <v>1</v>
      </c>
    </row>
    <row r="49" spans="1:13" ht="63">
      <c r="A49" s="224"/>
      <c r="B49" s="20"/>
      <c r="C49" s="2" t="s">
        <v>28</v>
      </c>
      <c r="D49" s="3" t="s">
        <v>7</v>
      </c>
      <c r="E49" s="4" t="s">
        <v>7</v>
      </c>
      <c r="F49" s="4" t="s">
        <v>7</v>
      </c>
      <c r="G49" s="4" t="s">
        <v>7</v>
      </c>
      <c r="H49" s="4" t="s">
        <v>7</v>
      </c>
      <c r="I49" s="96" t="s">
        <v>7</v>
      </c>
      <c r="J49" s="4" t="s">
        <v>7</v>
      </c>
      <c r="K49" s="4" t="s">
        <v>7</v>
      </c>
      <c r="L49" s="4" t="s">
        <v>7</v>
      </c>
      <c r="M49" s="4" t="s">
        <v>7</v>
      </c>
    </row>
    <row r="50" spans="1:13" ht="16.5">
      <c r="A50" s="1"/>
      <c r="B50" s="1"/>
      <c r="C50" s="1"/>
      <c r="D50" s="1"/>
      <c r="E50" s="1"/>
      <c r="F50" s="1"/>
      <c r="G50" s="1"/>
      <c r="H50" s="1"/>
      <c r="I50" s="108"/>
      <c r="J50" s="1"/>
      <c r="K50" s="1"/>
      <c r="L50" s="1"/>
      <c r="M50" s="1"/>
    </row>
    <row r="51" spans="1:13" ht="16.5">
      <c r="A51" s="1"/>
      <c r="B51" s="1"/>
      <c r="C51" s="1"/>
      <c r="D51" s="1"/>
      <c r="E51" s="1"/>
      <c r="F51" s="1"/>
      <c r="G51" s="1"/>
      <c r="H51" s="1"/>
      <c r="I51" s="108"/>
      <c r="J51" s="1"/>
      <c r="K51" s="1"/>
      <c r="L51" s="1"/>
      <c r="M51" s="1"/>
    </row>
    <row r="52" spans="1:13" ht="17.25">
      <c r="A52" s="15"/>
      <c r="B52" s="15"/>
      <c r="C52" s="16"/>
      <c r="D52" s="17"/>
      <c r="E52" s="15"/>
      <c r="F52" s="15"/>
      <c r="G52" s="15"/>
      <c r="H52" s="15"/>
      <c r="I52" s="220"/>
      <c r="J52" s="220"/>
      <c r="K52" s="220"/>
      <c r="L52" s="15"/>
      <c r="M52" s="15"/>
    </row>
    <row r="53" spans="1:13" ht="17.25">
      <c r="A53" s="15"/>
      <c r="B53" s="15"/>
      <c r="C53" s="16"/>
      <c r="D53" s="17"/>
      <c r="E53" s="15"/>
      <c r="F53" s="15"/>
      <c r="G53" s="15"/>
      <c r="H53" s="15"/>
      <c r="I53" s="220"/>
      <c r="J53" s="220"/>
      <c r="K53" s="220"/>
      <c r="L53" s="15"/>
      <c r="M53" s="15"/>
    </row>
  </sheetData>
  <sheetProtection/>
  <mergeCells count="35">
    <mergeCell ref="A1:M1"/>
    <mergeCell ref="A2:M2"/>
    <mergeCell ref="A4:A5"/>
    <mergeCell ref="B4:B5"/>
    <mergeCell ref="C4:C5"/>
    <mergeCell ref="D4:D5"/>
    <mergeCell ref="E4:E5"/>
    <mergeCell ref="F4:F5"/>
    <mergeCell ref="G4:G5"/>
    <mergeCell ref="H4:H5"/>
    <mergeCell ref="I4:I5"/>
    <mergeCell ref="J4:J5"/>
    <mergeCell ref="K4:K5"/>
    <mergeCell ref="L4:L5"/>
    <mergeCell ref="M4:M5"/>
    <mergeCell ref="A6:A10"/>
    <mergeCell ref="B6:B10"/>
    <mergeCell ref="A13:A17"/>
    <mergeCell ref="B13:B17"/>
    <mergeCell ref="A18:A19"/>
    <mergeCell ref="B18:B19"/>
    <mergeCell ref="A20:A24"/>
    <mergeCell ref="B20:B21"/>
    <mergeCell ref="A28:A32"/>
    <mergeCell ref="B28:B32"/>
    <mergeCell ref="A33:A35"/>
    <mergeCell ref="B33:B35"/>
    <mergeCell ref="A36:A40"/>
    <mergeCell ref="B36:B40"/>
    <mergeCell ref="A41:A45"/>
    <mergeCell ref="B41:B45"/>
    <mergeCell ref="A46:A47"/>
    <mergeCell ref="A48:A49"/>
    <mergeCell ref="I52:K52"/>
    <mergeCell ref="I53:K53"/>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2:M53"/>
  <sheetViews>
    <sheetView zoomScalePageLayoutView="0" workbookViewId="0" topLeftCell="A1">
      <selection activeCell="A2" sqref="A2:M2"/>
    </sheetView>
  </sheetViews>
  <sheetFormatPr defaultColWidth="9.00390625" defaultRowHeight="15.75"/>
  <cols>
    <col min="1" max="1" width="7.375" style="0" customWidth="1"/>
    <col min="2" max="2" width="9.00390625" style="0" customWidth="1"/>
    <col min="3" max="3" width="31.875" style="0" customWidth="1"/>
    <col min="4" max="4" width="15.125" style="0" customWidth="1"/>
    <col min="5" max="5" width="14.00390625" style="0" customWidth="1"/>
    <col min="6" max="6" width="12.625" style="0" customWidth="1"/>
    <col min="7" max="8" width="13.625" style="0" customWidth="1"/>
    <col min="9" max="9" width="14.125" style="0" customWidth="1"/>
    <col min="10" max="10" width="14.25390625" style="0" customWidth="1"/>
    <col min="11" max="11" width="16.875" style="0" customWidth="1"/>
  </cols>
  <sheetData>
    <row r="2" spans="1:13" ht="16.5">
      <c r="A2" s="231" t="s">
        <v>361</v>
      </c>
      <c r="B2" s="231"/>
      <c r="C2" s="231"/>
      <c r="D2" s="231"/>
      <c r="E2" s="231"/>
      <c r="F2" s="231"/>
      <c r="G2" s="231"/>
      <c r="H2" s="231"/>
      <c r="I2" s="231"/>
      <c r="J2" s="231"/>
      <c r="K2" s="231"/>
      <c r="L2" s="231"/>
      <c r="M2" s="231"/>
    </row>
    <row r="3" spans="1:11" ht="16.5">
      <c r="A3" s="1"/>
      <c r="B3" s="1"/>
      <c r="C3" s="1"/>
      <c r="D3" s="1"/>
      <c r="E3" s="1"/>
      <c r="F3" s="1"/>
      <c r="G3" s="1"/>
      <c r="H3" s="1"/>
      <c r="I3" s="1"/>
      <c r="J3" s="1"/>
      <c r="K3" s="1"/>
    </row>
    <row r="4" spans="1:11" ht="15.75">
      <c r="A4" s="223" t="s">
        <v>0</v>
      </c>
      <c r="B4" s="223" t="s">
        <v>1</v>
      </c>
      <c r="C4" s="223" t="s">
        <v>2</v>
      </c>
      <c r="D4" s="223" t="s">
        <v>89</v>
      </c>
      <c r="E4" s="232" t="s">
        <v>321</v>
      </c>
      <c r="F4" s="234" t="s">
        <v>322</v>
      </c>
      <c r="G4" s="234" t="s">
        <v>323</v>
      </c>
      <c r="H4" s="234" t="s">
        <v>324</v>
      </c>
      <c r="I4" s="234" t="s">
        <v>325</v>
      </c>
      <c r="J4" s="234" t="s">
        <v>326</v>
      </c>
      <c r="K4" s="234" t="s">
        <v>327</v>
      </c>
    </row>
    <row r="5" spans="1:11" ht="15.75">
      <c r="A5" s="224"/>
      <c r="B5" s="224"/>
      <c r="C5" s="224"/>
      <c r="D5" s="224"/>
      <c r="E5" s="233"/>
      <c r="F5" s="234"/>
      <c r="G5" s="234"/>
      <c r="H5" s="234"/>
      <c r="I5" s="234"/>
      <c r="J5" s="234"/>
      <c r="K5" s="234"/>
    </row>
    <row r="6" spans="1:11" ht="63">
      <c r="A6" s="223">
        <v>1</v>
      </c>
      <c r="B6" s="223" t="s">
        <v>3</v>
      </c>
      <c r="C6" s="2" t="s">
        <v>4</v>
      </c>
      <c r="D6" s="3"/>
      <c r="E6" s="4"/>
      <c r="F6" s="4"/>
      <c r="G6" s="4"/>
      <c r="H6" s="4"/>
      <c r="I6" s="4"/>
      <c r="J6" s="4"/>
      <c r="K6" s="4"/>
    </row>
    <row r="7" spans="1:11" ht="47.25">
      <c r="A7" s="225"/>
      <c r="B7" s="225"/>
      <c r="C7" s="5" t="s">
        <v>30</v>
      </c>
      <c r="D7" s="6">
        <v>0.8</v>
      </c>
      <c r="E7" s="7">
        <v>1</v>
      </c>
      <c r="F7" s="7">
        <v>1</v>
      </c>
      <c r="G7" s="7">
        <v>1</v>
      </c>
      <c r="H7" s="7">
        <v>1</v>
      </c>
      <c r="I7" s="7">
        <v>1</v>
      </c>
      <c r="J7" s="7">
        <v>1</v>
      </c>
      <c r="K7" s="7">
        <v>1</v>
      </c>
    </row>
    <row r="8" spans="1:11" ht="31.5">
      <c r="A8" s="225"/>
      <c r="B8" s="225"/>
      <c r="C8" s="5" t="s">
        <v>31</v>
      </c>
      <c r="D8" s="6" t="s">
        <v>32</v>
      </c>
      <c r="E8" s="7">
        <v>1</v>
      </c>
      <c r="F8" s="7">
        <v>1</v>
      </c>
      <c r="G8" s="7">
        <v>1</v>
      </c>
      <c r="H8" s="7">
        <v>0.9</v>
      </c>
      <c r="I8" s="7">
        <v>1</v>
      </c>
      <c r="J8" s="7">
        <v>1</v>
      </c>
      <c r="K8" s="7">
        <v>1</v>
      </c>
    </row>
    <row r="9" spans="1:11" ht="31.5">
      <c r="A9" s="225"/>
      <c r="B9" s="225"/>
      <c r="C9" s="2" t="s">
        <v>29</v>
      </c>
      <c r="D9" s="3" t="s">
        <v>7</v>
      </c>
      <c r="E9" s="4" t="s">
        <v>328</v>
      </c>
      <c r="F9" s="4" t="s">
        <v>328</v>
      </c>
      <c r="G9" s="4" t="s">
        <v>328</v>
      </c>
      <c r="H9" s="4" t="s">
        <v>328</v>
      </c>
      <c r="I9" s="4" t="s">
        <v>328</v>
      </c>
      <c r="J9" s="4" t="s">
        <v>328</v>
      </c>
      <c r="K9" s="4" t="s">
        <v>328</v>
      </c>
    </row>
    <row r="10" spans="1:11" ht="47.25">
      <c r="A10" s="224"/>
      <c r="B10" s="224"/>
      <c r="C10" s="2" t="s">
        <v>71</v>
      </c>
      <c r="D10" s="3" t="s">
        <v>7</v>
      </c>
      <c r="E10" s="4" t="s">
        <v>328</v>
      </c>
      <c r="F10" s="4" t="s">
        <v>328</v>
      </c>
      <c r="G10" s="4" t="s">
        <v>328</v>
      </c>
      <c r="H10" s="4" t="s">
        <v>328</v>
      </c>
      <c r="I10" s="4" t="s">
        <v>328</v>
      </c>
      <c r="J10" s="4" t="s">
        <v>328</v>
      </c>
      <c r="K10" s="4" t="s">
        <v>328</v>
      </c>
    </row>
    <row r="11" spans="1:11" ht="63">
      <c r="A11" s="8">
        <v>2</v>
      </c>
      <c r="B11" s="8" t="s">
        <v>6</v>
      </c>
      <c r="C11" s="2" t="s">
        <v>33</v>
      </c>
      <c r="D11" s="3" t="s">
        <v>7</v>
      </c>
      <c r="E11" s="4" t="s">
        <v>7</v>
      </c>
      <c r="F11" s="4" t="s">
        <v>7</v>
      </c>
      <c r="G11" s="4" t="s">
        <v>7</v>
      </c>
      <c r="H11" s="4" t="s">
        <v>7</v>
      </c>
      <c r="I11" s="4" t="s">
        <v>7</v>
      </c>
      <c r="J11" s="4" t="s">
        <v>7</v>
      </c>
      <c r="K11" s="4" t="s">
        <v>7</v>
      </c>
    </row>
    <row r="12" spans="1:11" ht="47.25">
      <c r="A12" s="8"/>
      <c r="B12" s="8" t="s">
        <v>8</v>
      </c>
      <c r="C12" s="79" t="s">
        <v>67</v>
      </c>
      <c r="D12" s="80" t="s">
        <v>9</v>
      </c>
      <c r="E12" s="44">
        <v>0.7</v>
      </c>
      <c r="F12" s="44">
        <v>1</v>
      </c>
      <c r="G12" s="44">
        <v>1</v>
      </c>
      <c r="H12" s="44">
        <v>0.14</v>
      </c>
      <c r="I12" s="44">
        <v>1</v>
      </c>
      <c r="J12" s="44">
        <v>1</v>
      </c>
      <c r="K12" s="44">
        <v>0.13</v>
      </c>
    </row>
    <row r="13" spans="1:11" ht="51.75">
      <c r="A13" s="223">
        <v>4</v>
      </c>
      <c r="B13" s="223" t="s">
        <v>21</v>
      </c>
      <c r="C13" s="2" t="s">
        <v>34</v>
      </c>
      <c r="D13" s="3" t="s">
        <v>7</v>
      </c>
      <c r="E13" s="23" t="s">
        <v>70</v>
      </c>
      <c r="F13" s="23" t="s">
        <v>70</v>
      </c>
      <c r="G13" s="23" t="s">
        <v>70</v>
      </c>
      <c r="H13" s="23" t="s">
        <v>70</v>
      </c>
      <c r="I13" s="23" t="s">
        <v>70</v>
      </c>
      <c r="J13" s="23" t="s">
        <v>70</v>
      </c>
      <c r="K13" s="23" t="s">
        <v>70</v>
      </c>
    </row>
    <row r="14" spans="1:11" ht="63">
      <c r="A14" s="225"/>
      <c r="B14" s="225"/>
      <c r="C14" s="2" t="s">
        <v>35</v>
      </c>
      <c r="D14" s="3" t="s">
        <v>7</v>
      </c>
      <c r="E14" s="23" t="s">
        <v>70</v>
      </c>
      <c r="F14" s="23" t="s">
        <v>70</v>
      </c>
      <c r="G14" s="23" t="s">
        <v>70</v>
      </c>
      <c r="H14" s="23" t="s">
        <v>70</v>
      </c>
      <c r="I14" s="23" t="s">
        <v>70</v>
      </c>
      <c r="J14" s="23" t="s">
        <v>70</v>
      </c>
      <c r="K14" s="23" t="s">
        <v>70</v>
      </c>
    </row>
    <row r="15" spans="1:11" ht="31.5">
      <c r="A15" s="225"/>
      <c r="B15" s="225"/>
      <c r="C15" s="2" t="s">
        <v>36</v>
      </c>
      <c r="D15" s="3" t="s">
        <v>7</v>
      </c>
      <c r="E15" s="4" t="s">
        <v>7</v>
      </c>
      <c r="F15" s="4" t="s">
        <v>7</v>
      </c>
      <c r="G15" s="4" t="s">
        <v>7</v>
      </c>
      <c r="H15" s="4" t="s">
        <v>7</v>
      </c>
      <c r="I15" s="23" t="s">
        <v>7</v>
      </c>
      <c r="J15" s="4" t="s">
        <v>7</v>
      </c>
      <c r="K15" s="23" t="s">
        <v>7</v>
      </c>
    </row>
    <row r="16" spans="1:11" ht="31.5">
      <c r="A16" s="225"/>
      <c r="B16" s="225"/>
      <c r="C16" s="79" t="s">
        <v>37</v>
      </c>
      <c r="D16" s="80" t="s">
        <v>5</v>
      </c>
      <c r="E16" s="44" t="s">
        <v>329</v>
      </c>
      <c r="F16" s="44">
        <v>0.88</v>
      </c>
      <c r="G16" s="44" t="s">
        <v>330</v>
      </c>
      <c r="H16" s="47">
        <v>0.77</v>
      </c>
      <c r="I16" s="47">
        <v>0.88</v>
      </c>
      <c r="J16" s="47">
        <v>0.77</v>
      </c>
      <c r="K16" s="47" t="s">
        <v>331</v>
      </c>
    </row>
    <row r="17" spans="1:11" ht="63">
      <c r="A17" s="224"/>
      <c r="B17" s="224"/>
      <c r="C17" s="2" t="s">
        <v>38</v>
      </c>
      <c r="D17" s="3" t="s">
        <v>5</v>
      </c>
      <c r="E17" s="9">
        <v>1</v>
      </c>
      <c r="F17" s="9">
        <v>1</v>
      </c>
      <c r="G17" s="9">
        <v>1</v>
      </c>
      <c r="H17" s="9">
        <v>1</v>
      </c>
      <c r="I17" s="9">
        <v>1</v>
      </c>
      <c r="J17" s="9">
        <v>1</v>
      </c>
      <c r="K17" s="9">
        <v>1</v>
      </c>
    </row>
    <row r="18" spans="1:11" ht="31.5">
      <c r="A18" s="221">
        <v>5</v>
      </c>
      <c r="B18" s="221" t="s">
        <v>39</v>
      </c>
      <c r="C18" s="5" t="s">
        <v>40</v>
      </c>
      <c r="D18" s="10" t="s">
        <v>7</v>
      </c>
      <c r="E18" s="11" t="s">
        <v>328</v>
      </c>
      <c r="F18" s="11" t="s">
        <v>328</v>
      </c>
      <c r="G18" s="11" t="s">
        <v>328</v>
      </c>
      <c r="H18" s="11" t="s">
        <v>328</v>
      </c>
      <c r="I18" s="11" t="s">
        <v>328</v>
      </c>
      <c r="J18" s="11" t="s">
        <v>328</v>
      </c>
      <c r="K18" s="11" t="s">
        <v>328</v>
      </c>
    </row>
    <row r="19" spans="1:11" ht="31.5">
      <c r="A19" s="222"/>
      <c r="B19" s="222"/>
      <c r="C19" s="5" t="s">
        <v>41</v>
      </c>
      <c r="D19" s="10" t="s">
        <v>7</v>
      </c>
      <c r="E19" s="22" t="s">
        <v>7</v>
      </c>
      <c r="F19" s="22" t="s">
        <v>7</v>
      </c>
      <c r="G19" s="22" t="s">
        <v>7</v>
      </c>
      <c r="H19" s="22" t="s">
        <v>7</v>
      </c>
      <c r="I19" s="22" t="s">
        <v>7</v>
      </c>
      <c r="J19" s="22" t="s">
        <v>7</v>
      </c>
      <c r="K19" s="22" t="s">
        <v>7</v>
      </c>
    </row>
    <row r="20" spans="1:11" ht="16.5">
      <c r="A20" s="223">
        <v>6</v>
      </c>
      <c r="B20" s="223" t="s">
        <v>10</v>
      </c>
      <c r="C20" s="2" t="s">
        <v>42</v>
      </c>
      <c r="D20" s="3" t="s">
        <v>11</v>
      </c>
      <c r="E20" s="18" t="s">
        <v>87</v>
      </c>
      <c r="F20" s="18" t="s">
        <v>87</v>
      </c>
      <c r="G20" s="18" t="s">
        <v>87</v>
      </c>
      <c r="H20" s="18" t="s">
        <v>87</v>
      </c>
      <c r="I20" s="18" t="s">
        <v>87</v>
      </c>
      <c r="J20" s="18" t="s">
        <v>87</v>
      </c>
      <c r="K20" s="18" t="s">
        <v>87</v>
      </c>
    </row>
    <row r="21" spans="1:11" ht="113.25">
      <c r="A21" s="225"/>
      <c r="B21" s="224"/>
      <c r="C21" s="2" t="s">
        <v>73</v>
      </c>
      <c r="D21" s="3" t="s">
        <v>12</v>
      </c>
      <c r="E21" s="24">
        <v>0.63</v>
      </c>
      <c r="F21" s="9">
        <v>0.59</v>
      </c>
      <c r="G21" s="9">
        <v>0.67</v>
      </c>
      <c r="H21" s="9">
        <v>0.57</v>
      </c>
      <c r="I21" s="9">
        <v>0.65</v>
      </c>
      <c r="J21" s="9">
        <v>0.77</v>
      </c>
      <c r="K21" s="24" t="s">
        <v>332</v>
      </c>
    </row>
    <row r="22" spans="1:11" ht="31.5">
      <c r="A22" s="225"/>
      <c r="B22" s="8"/>
      <c r="C22" s="2" t="s">
        <v>43</v>
      </c>
      <c r="D22" s="3" t="s">
        <v>7</v>
      </c>
      <c r="E22" s="4" t="s">
        <v>328</v>
      </c>
      <c r="F22" s="4" t="s">
        <v>328</v>
      </c>
      <c r="G22" s="4" t="s">
        <v>328</v>
      </c>
      <c r="H22" s="4" t="s">
        <v>328</v>
      </c>
      <c r="I22" s="4" t="s">
        <v>328</v>
      </c>
      <c r="J22" s="4" t="s">
        <v>328</v>
      </c>
      <c r="K22" s="4" t="s">
        <v>328</v>
      </c>
    </row>
    <row r="23" spans="1:11" ht="47.25">
      <c r="A23" s="225"/>
      <c r="B23" s="8"/>
      <c r="C23" s="2" t="s">
        <v>45</v>
      </c>
      <c r="D23" s="3" t="s">
        <v>7</v>
      </c>
      <c r="E23" s="4" t="s">
        <v>328</v>
      </c>
      <c r="F23" s="4" t="s">
        <v>328</v>
      </c>
      <c r="G23" s="4" t="s">
        <v>328</v>
      </c>
      <c r="H23" s="4" t="s">
        <v>328</v>
      </c>
      <c r="I23" s="4" t="s">
        <v>328</v>
      </c>
      <c r="J23" s="4" t="s">
        <v>328</v>
      </c>
      <c r="K23" s="4" t="s">
        <v>328</v>
      </c>
    </row>
    <row r="24" spans="1:11" ht="31.5">
      <c r="A24" s="224"/>
      <c r="B24" s="8"/>
      <c r="C24" s="2" t="s">
        <v>44</v>
      </c>
      <c r="D24" s="3" t="s">
        <v>7</v>
      </c>
      <c r="E24" s="18" t="s">
        <v>7</v>
      </c>
      <c r="F24" s="18" t="s">
        <v>7</v>
      </c>
      <c r="G24" s="18" t="s">
        <v>7</v>
      </c>
      <c r="H24" s="18" t="s">
        <v>7</v>
      </c>
      <c r="I24" s="18" t="s">
        <v>7</v>
      </c>
      <c r="J24" s="18" t="s">
        <v>7</v>
      </c>
      <c r="K24" s="18" t="s">
        <v>7</v>
      </c>
    </row>
    <row r="25" spans="1:11" s="37" customFormat="1" ht="63">
      <c r="A25" s="33">
        <v>7</v>
      </c>
      <c r="B25" s="33" t="s">
        <v>13</v>
      </c>
      <c r="C25" s="34" t="s">
        <v>46</v>
      </c>
      <c r="D25" s="35" t="s">
        <v>7</v>
      </c>
      <c r="E25" s="112" t="s">
        <v>70</v>
      </c>
      <c r="F25" s="112" t="s">
        <v>70</v>
      </c>
      <c r="G25" s="112" t="s">
        <v>70</v>
      </c>
      <c r="H25" s="112" t="s">
        <v>70</v>
      </c>
      <c r="I25" s="112" t="s">
        <v>70</v>
      </c>
      <c r="J25" s="112" t="s">
        <v>70</v>
      </c>
      <c r="K25" s="112" t="s">
        <v>70</v>
      </c>
    </row>
    <row r="26" spans="1:11" ht="31.5">
      <c r="A26" s="33">
        <v>8</v>
      </c>
      <c r="B26" s="33" t="s">
        <v>14</v>
      </c>
      <c r="C26" s="34" t="s">
        <v>47</v>
      </c>
      <c r="D26" s="35" t="s">
        <v>15</v>
      </c>
      <c r="E26" s="29">
        <v>0.515</v>
      </c>
      <c r="F26" s="36">
        <v>0.51</v>
      </c>
      <c r="G26" s="36">
        <v>0.415</v>
      </c>
      <c r="H26" s="36">
        <v>0.429</v>
      </c>
      <c r="I26" s="36">
        <v>0.389</v>
      </c>
      <c r="J26" s="36">
        <v>0.25</v>
      </c>
      <c r="K26" s="36">
        <v>0.653</v>
      </c>
    </row>
    <row r="27" spans="1:11" ht="47.25">
      <c r="A27" s="8">
        <v>9</v>
      </c>
      <c r="B27" s="8" t="s">
        <v>16</v>
      </c>
      <c r="C27" s="2" t="s">
        <v>48</v>
      </c>
      <c r="D27" s="80" t="s">
        <v>17</v>
      </c>
      <c r="E27" s="47">
        <v>1</v>
      </c>
      <c r="F27" s="44">
        <v>1</v>
      </c>
      <c r="G27" s="44">
        <v>1</v>
      </c>
      <c r="H27" s="44">
        <v>1</v>
      </c>
      <c r="I27" s="44">
        <v>1</v>
      </c>
      <c r="J27" s="44">
        <v>0.99</v>
      </c>
      <c r="K27" s="44">
        <v>1</v>
      </c>
    </row>
    <row r="28" spans="1:11" ht="78.75">
      <c r="A28" s="223">
        <v>10</v>
      </c>
      <c r="B28" s="223" t="s">
        <v>18</v>
      </c>
      <c r="C28" s="2" t="s">
        <v>49</v>
      </c>
      <c r="D28" s="3" t="s">
        <v>7</v>
      </c>
      <c r="E28" s="4" t="s">
        <v>7</v>
      </c>
      <c r="F28" s="4" t="s">
        <v>7</v>
      </c>
      <c r="G28" s="4" t="s">
        <v>7</v>
      </c>
      <c r="H28" s="4" t="s">
        <v>7</v>
      </c>
      <c r="I28" s="4" t="s">
        <v>7</v>
      </c>
      <c r="J28" s="4" t="s">
        <v>7</v>
      </c>
      <c r="K28" s="4" t="s">
        <v>7</v>
      </c>
    </row>
    <row r="29" spans="1:11" ht="63">
      <c r="A29" s="225"/>
      <c r="B29" s="225"/>
      <c r="C29" s="2" t="s">
        <v>50</v>
      </c>
      <c r="D29" s="3" t="s">
        <v>7</v>
      </c>
      <c r="E29" s="26" t="s">
        <v>7</v>
      </c>
      <c r="F29" s="26" t="s">
        <v>7</v>
      </c>
      <c r="G29" s="26" t="s">
        <v>7</v>
      </c>
      <c r="H29" s="26" t="s">
        <v>7</v>
      </c>
      <c r="I29" s="26" t="s">
        <v>7</v>
      </c>
      <c r="J29" s="26" t="s">
        <v>7</v>
      </c>
      <c r="K29" s="26" t="s">
        <v>7</v>
      </c>
    </row>
    <row r="30" spans="1:11" ht="63">
      <c r="A30" s="225"/>
      <c r="B30" s="225"/>
      <c r="C30" s="2" t="s">
        <v>51</v>
      </c>
      <c r="D30" s="3" t="s">
        <v>5</v>
      </c>
      <c r="E30" s="63">
        <v>0.7</v>
      </c>
      <c r="F30" s="63">
        <v>0.85</v>
      </c>
      <c r="G30" s="63">
        <v>0.95</v>
      </c>
      <c r="H30" s="63">
        <v>0.85</v>
      </c>
      <c r="I30" s="63">
        <v>0.75</v>
      </c>
      <c r="J30" s="63">
        <v>0.85</v>
      </c>
      <c r="K30" s="63">
        <v>0.78</v>
      </c>
    </row>
    <row r="31" spans="1:11" ht="110.25">
      <c r="A31" s="225"/>
      <c r="B31" s="225"/>
      <c r="C31" s="2" t="s">
        <v>68</v>
      </c>
      <c r="D31" s="3" t="s">
        <v>5</v>
      </c>
      <c r="E31" s="9">
        <v>1</v>
      </c>
      <c r="F31" s="9">
        <v>1</v>
      </c>
      <c r="G31" s="9">
        <v>1</v>
      </c>
      <c r="H31" s="9">
        <v>1</v>
      </c>
      <c r="I31" s="9">
        <v>1</v>
      </c>
      <c r="J31" s="9">
        <v>1</v>
      </c>
      <c r="K31" s="9">
        <v>1</v>
      </c>
    </row>
    <row r="32" spans="1:11" ht="31.5">
      <c r="A32" s="224"/>
      <c r="B32" s="224"/>
      <c r="C32" s="2" t="s">
        <v>52</v>
      </c>
      <c r="D32" s="3" t="s">
        <v>20</v>
      </c>
      <c r="E32" s="9" t="s">
        <v>333</v>
      </c>
      <c r="F32" s="9" t="s">
        <v>334</v>
      </c>
      <c r="G32" s="9" t="s">
        <v>335</v>
      </c>
      <c r="H32" s="9">
        <v>0.2</v>
      </c>
      <c r="I32" s="63" t="s">
        <v>336</v>
      </c>
      <c r="J32" s="9">
        <v>0.25</v>
      </c>
      <c r="K32" s="9" t="s">
        <v>337</v>
      </c>
    </row>
    <row r="33" spans="1:11" ht="16.5">
      <c r="A33" s="223">
        <v>11</v>
      </c>
      <c r="B33" s="223" t="s">
        <v>22</v>
      </c>
      <c r="C33" s="2" t="s">
        <v>23</v>
      </c>
      <c r="D33" s="3" t="s">
        <v>19</v>
      </c>
      <c r="E33" s="9">
        <v>1</v>
      </c>
      <c r="F33" s="9">
        <v>1</v>
      </c>
      <c r="G33" s="9">
        <v>1</v>
      </c>
      <c r="H33" s="9">
        <v>1</v>
      </c>
      <c r="I33" s="9">
        <v>1</v>
      </c>
      <c r="J33" s="9">
        <v>1</v>
      </c>
      <c r="K33" s="9">
        <v>1</v>
      </c>
    </row>
    <row r="34" spans="1:11" ht="94.5">
      <c r="A34" s="225"/>
      <c r="B34" s="225"/>
      <c r="C34" s="2" t="s">
        <v>53</v>
      </c>
      <c r="D34" s="3" t="s">
        <v>7</v>
      </c>
      <c r="E34" s="12" t="s">
        <v>7</v>
      </c>
      <c r="F34" s="12" t="s">
        <v>7</v>
      </c>
      <c r="G34" s="12" t="s">
        <v>7</v>
      </c>
      <c r="H34" s="12" t="s">
        <v>7</v>
      </c>
      <c r="I34" s="12" t="s">
        <v>7</v>
      </c>
      <c r="J34" s="12" t="s">
        <v>7</v>
      </c>
      <c r="K34" s="12" t="s">
        <v>7</v>
      </c>
    </row>
    <row r="35" spans="1:11" ht="31.5">
      <c r="A35" s="224"/>
      <c r="B35" s="224"/>
      <c r="C35" s="2" t="s">
        <v>54</v>
      </c>
      <c r="D35" s="3" t="s">
        <v>24</v>
      </c>
      <c r="E35" s="69" t="s">
        <v>338</v>
      </c>
      <c r="F35" s="69" t="s">
        <v>339</v>
      </c>
      <c r="G35" s="69" t="s">
        <v>338</v>
      </c>
      <c r="H35" s="63" t="s">
        <v>340</v>
      </c>
      <c r="I35" s="69" t="s">
        <v>341</v>
      </c>
      <c r="J35" s="63" t="s">
        <v>342</v>
      </c>
      <c r="K35" s="63" t="s">
        <v>343</v>
      </c>
    </row>
    <row r="36" spans="1:11" ht="31.5">
      <c r="A36" s="223">
        <v>12</v>
      </c>
      <c r="B36" s="223" t="s">
        <v>25</v>
      </c>
      <c r="C36" s="2" t="s">
        <v>26</v>
      </c>
      <c r="D36" s="3" t="s">
        <v>17</v>
      </c>
      <c r="E36" s="9">
        <v>0</v>
      </c>
      <c r="F36" s="9">
        <v>1</v>
      </c>
      <c r="G36" s="9">
        <v>1</v>
      </c>
      <c r="H36" s="9">
        <v>1</v>
      </c>
      <c r="I36" s="9">
        <v>1</v>
      </c>
      <c r="J36" s="9">
        <v>0</v>
      </c>
      <c r="K36" s="9" t="s">
        <v>344</v>
      </c>
    </row>
    <row r="37" spans="1:11" ht="63">
      <c r="A37" s="225"/>
      <c r="B37" s="225"/>
      <c r="C37" s="2" t="s">
        <v>27</v>
      </c>
      <c r="D37" s="3" t="s">
        <v>5</v>
      </c>
      <c r="E37" s="9" t="s">
        <v>345</v>
      </c>
      <c r="F37" s="9" t="s">
        <v>346</v>
      </c>
      <c r="G37" s="9" t="s">
        <v>347</v>
      </c>
      <c r="H37" s="9" t="s">
        <v>348</v>
      </c>
      <c r="I37" s="24" t="s">
        <v>349</v>
      </c>
      <c r="J37" s="9" t="s">
        <v>350</v>
      </c>
      <c r="K37" s="9" t="s">
        <v>336</v>
      </c>
    </row>
    <row r="38" spans="1:11" ht="63">
      <c r="A38" s="225"/>
      <c r="B38" s="225"/>
      <c r="C38" s="2" t="s">
        <v>55</v>
      </c>
      <c r="D38" s="13">
        <v>1</v>
      </c>
      <c r="E38" s="9">
        <v>0.5</v>
      </c>
      <c r="F38" s="9">
        <v>0.5</v>
      </c>
      <c r="G38" s="9">
        <v>0.6</v>
      </c>
      <c r="H38" s="9">
        <v>0.5</v>
      </c>
      <c r="I38" s="9">
        <v>0.7</v>
      </c>
      <c r="J38" s="9">
        <v>0.7</v>
      </c>
      <c r="K38" s="9">
        <v>0.6</v>
      </c>
    </row>
    <row r="39" spans="1:11" ht="47.25">
      <c r="A39" s="225"/>
      <c r="B39" s="225"/>
      <c r="C39" s="2" t="s">
        <v>56</v>
      </c>
      <c r="D39" s="3" t="s">
        <v>69</v>
      </c>
      <c r="E39" s="9">
        <v>0.5</v>
      </c>
      <c r="F39" s="9">
        <v>0.55</v>
      </c>
      <c r="G39" s="9">
        <v>0.58</v>
      </c>
      <c r="H39" s="9">
        <v>0.6</v>
      </c>
      <c r="I39" s="9">
        <v>0.7</v>
      </c>
      <c r="J39" s="9">
        <v>0.7</v>
      </c>
      <c r="K39" s="9">
        <v>0.55</v>
      </c>
    </row>
    <row r="40" spans="1:11" ht="63">
      <c r="A40" s="224"/>
      <c r="B40" s="224"/>
      <c r="C40" s="2" t="s">
        <v>57</v>
      </c>
      <c r="D40" s="13">
        <v>1</v>
      </c>
      <c r="E40" s="14">
        <v>1</v>
      </c>
      <c r="F40" s="14">
        <v>1</v>
      </c>
      <c r="G40" s="14">
        <v>1</v>
      </c>
      <c r="H40" s="14">
        <v>1</v>
      </c>
      <c r="I40" s="14">
        <v>1</v>
      </c>
      <c r="J40" s="14">
        <v>1</v>
      </c>
      <c r="K40" s="14">
        <v>1</v>
      </c>
    </row>
    <row r="41" spans="1:11" ht="31.5">
      <c r="A41" s="223">
        <v>13</v>
      </c>
      <c r="B41" s="223" t="s">
        <v>86</v>
      </c>
      <c r="C41" s="2" t="s">
        <v>58</v>
      </c>
      <c r="D41" s="3" t="s">
        <v>7</v>
      </c>
      <c r="E41" s="4" t="s">
        <v>7</v>
      </c>
      <c r="F41" s="4" t="s">
        <v>7</v>
      </c>
      <c r="G41" s="4" t="s">
        <v>7</v>
      </c>
      <c r="H41" s="4" t="s">
        <v>7</v>
      </c>
      <c r="I41" s="4" t="s">
        <v>7</v>
      </c>
      <c r="J41" s="4" t="s">
        <v>7</v>
      </c>
      <c r="K41" s="4" t="s">
        <v>7</v>
      </c>
    </row>
    <row r="42" spans="1:11" ht="31.5">
      <c r="A42" s="225"/>
      <c r="B42" s="225"/>
      <c r="C42" s="2" t="s">
        <v>59</v>
      </c>
      <c r="D42" s="3" t="s">
        <v>7</v>
      </c>
      <c r="E42" s="4" t="s">
        <v>328</v>
      </c>
      <c r="F42" s="4" t="s">
        <v>7</v>
      </c>
      <c r="G42" s="4" t="s">
        <v>7</v>
      </c>
      <c r="H42" s="4" t="s">
        <v>328</v>
      </c>
      <c r="I42" s="4" t="s">
        <v>7</v>
      </c>
      <c r="J42" s="4" t="s">
        <v>7</v>
      </c>
      <c r="K42" s="4" t="s">
        <v>7</v>
      </c>
    </row>
    <row r="43" spans="1:11" ht="31.5">
      <c r="A43" s="225"/>
      <c r="B43" s="225"/>
      <c r="C43" s="2" t="s">
        <v>60</v>
      </c>
      <c r="D43" s="3" t="s">
        <v>7</v>
      </c>
      <c r="E43" s="4" t="s">
        <v>7</v>
      </c>
      <c r="F43" s="4" t="s">
        <v>7</v>
      </c>
      <c r="G43" s="4" t="s">
        <v>328</v>
      </c>
      <c r="H43" s="4" t="s">
        <v>7</v>
      </c>
      <c r="I43" s="4" t="s">
        <v>328</v>
      </c>
      <c r="J43" s="4" t="s">
        <v>7</v>
      </c>
      <c r="K43" s="4" t="s">
        <v>7</v>
      </c>
    </row>
    <row r="44" spans="1:11" ht="31.5">
      <c r="A44" s="225"/>
      <c r="B44" s="225"/>
      <c r="C44" s="2" t="s">
        <v>61</v>
      </c>
      <c r="D44" s="3" t="s">
        <v>7</v>
      </c>
      <c r="E44" s="18" t="s">
        <v>328</v>
      </c>
      <c r="F44" s="18" t="s">
        <v>7</v>
      </c>
      <c r="G44" s="18" t="s">
        <v>328</v>
      </c>
      <c r="H44" s="18" t="s">
        <v>7</v>
      </c>
      <c r="I44" s="18" t="s">
        <v>7</v>
      </c>
      <c r="J44" s="18" t="s">
        <v>7</v>
      </c>
      <c r="K44" s="18" t="s">
        <v>7</v>
      </c>
    </row>
    <row r="45" spans="1:11" ht="78.75">
      <c r="A45" s="224"/>
      <c r="B45" s="224"/>
      <c r="C45" s="2" t="s">
        <v>62</v>
      </c>
      <c r="D45" s="3" t="s">
        <v>7</v>
      </c>
      <c r="E45" s="4" t="s">
        <v>7</v>
      </c>
      <c r="F45" s="4" t="s">
        <v>7</v>
      </c>
      <c r="G45" s="4" t="s">
        <v>7</v>
      </c>
      <c r="H45" s="4" t="s">
        <v>7</v>
      </c>
      <c r="I45" s="4" t="s">
        <v>7</v>
      </c>
      <c r="J45" s="4" t="s">
        <v>7</v>
      </c>
      <c r="K45" s="4" t="s">
        <v>7</v>
      </c>
    </row>
    <row r="46" spans="1:11" ht="63">
      <c r="A46" s="223">
        <v>14</v>
      </c>
      <c r="B46" s="19" t="s">
        <v>72</v>
      </c>
      <c r="C46" s="2" t="s">
        <v>63</v>
      </c>
      <c r="D46" s="3" t="s">
        <v>7</v>
      </c>
      <c r="E46" s="18" t="s">
        <v>7</v>
      </c>
      <c r="F46" s="18" t="s">
        <v>7</v>
      </c>
      <c r="G46" s="18" t="s">
        <v>7</v>
      </c>
      <c r="H46" s="4" t="s">
        <v>7</v>
      </c>
      <c r="I46" s="4" t="s">
        <v>7</v>
      </c>
      <c r="J46" s="4" t="s">
        <v>7</v>
      </c>
      <c r="K46" s="4" t="s">
        <v>7</v>
      </c>
    </row>
    <row r="47" spans="1:11" ht="94.5">
      <c r="A47" s="224"/>
      <c r="B47" s="20"/>
      <c r="C47" s="2" t="s">
        <v>64</v>
      </c>
      <c r="D47" s="3" t="s">
        <v>7</v>
      </c>
      <c r="E47" s="18" t="s">
        <v>7</v>
      </c>
      <c r="F47" s="18" t="s">
        <v>7</v>
      </c>
      <c r="G47" s="18" t="s">
        <v>328</v>
      </c>
      <c r="H47" s="4" t="s">
        <v>7</v>
      </c>
      <c r="I47" s="4" t="s">
        <v>7</v>
      </c>
      <c r="J47" s="4" t="s">
        <v>7</v>
      </c>
      <c r="K47" s="4" t="s">
        <v>7</v>
      </c>
    </row>
    <row r="48" spans="1:11" ht="63">
      <c r="A48" s="223">
        <v>15</v>
      </c>
      <c r="B48" s="19" t="s">
        <v>65</v>
      </c>
      <c r="C48" s="2" t="s">
        <v>66</v>
      </c>
      <c r="D48" s="13">
        <v>1</v>
      </c>
      <c r="E48" s="9">
        <v>1</v>
      </c>
      <c r="F48" s="9">
        <v>1</v>
      </c>
      <c r="G48" s="9">
        <v>1</v>
      </c>
      <c r="H48" s="9">
        <v>1</v>
      </c>
      <c r="I48" s="9">
        <v>1</v>
      </c>
      <c r="J48" s="9">
        <v>1</v>
      </c>
      <c r="K48" s="9">
        <v>1</v>
      </c>
    </row>
    <row r="49" spans="1:11" ht="63">
      <c r="A49" s="224"/>
      <c r="B49" s="20"/>
      <c r="C49" s="2" t="s">
        <v>28</v>
      </c>
      <c r="D49" s="3" t="s">
        <v>7</v>
      </c>
      <c r="E49" s="4" t="s">
        <v>7</v>
      </c>
      <c r="F49" s="4" t="s">
        <v>7</v>
      </c>
      <c r="G49" s="4" t="s">
        <v>7</v>
      </c>
      <c r="H49" s="4" t="s">
        <v>7</v>
      </c>
      <c r="I49" s="4" t="s">
        <v>7</v>
      </c>
      <c r="J49" s="4" t="s">
        <v>7</v>
      </c>
      <c r="K49" s="4" t="s">
        <v>7</v>
      </c>
    </row>
    <row r="50" spans="1:11" ht="16.5">
      <c r="A50" s="1"/>
      <c r="B50" s="1"/>
      <c r="C50" s="1"/>
      <c r="D50" s="1"/>
      <c r="E50" s="1"/>
      <c r="F50" s="1"/>
      <c r="G50" s="1"/>
      <c r="H50" s="1"/>
      <c r="I50" s="1"/>
      <c r="J50" s="1"/>
      <c r="K50" s="1"/>
    </row>
    <row r="51" spans="1:11" ht="16.5">
      <c r="A51" s="1"/>
      <c r="B51" s="1"/>
      <c r="C51" s="1"/>
      <c r="D51" s="1"/>
      <c r="E51" s="1"/>
      <c r="F51" s="1"/>
      <c r="G51" s="1"/>
      <c r="H51" s="1"/>
      <c r="I51" s="1"/>
      <c r="J51" s="1"/>
      <c r="K51" s="1"/>
    </row>
    <row r="52" spans="1:11" ht="17.25">
      <c r="A52" s="15"/>
      <c r="B52" s="15"/>
      <c r="C52" s="16"/>
      <c r="D52" s="17"/>
      <c r="E52" s="15"/>
      <c r="F52" s="15"/>
      <c r="G52" s="15"/>
      <c r="H52" s="15"/>
      <c r="I52" s="220"/>
      <c r="J52" s="220"/>
      <c r="K52" s="220"/>
    </row>
    <row r="53" spans="1:11" ht="17.25">
      <c r="A53" s="15"/>
      <c r="B53" s="15"/>
      <c r="C53" s="16"/>
      <c r="D53" s="17"/>
      <c r="E53" s="15"/>
      <c r="F53" s="15"/>
      <c r="G53" s="15"/>
      <c r="H53" s="15"/>
      <c r="I53" s="220"/>
      <c r="J53" s="220"/>
      <c r="K53" s="220"/>
    </row>
  </sheetData>
  <sheetProtection/>
  <mergeCells count="32">
    <mergeCell ref="K4:K5"/>
    <mergeCell ref="A6:A10"/>
    <mergeCell ref="B6:B10"/>
    <mergeCell ref="A4:A5"/>
    <mergeCell ref="B4:B5"/>
    <mergeCell ref="C4:C5"/>
    <mergeCell ref="D4:D5"/>
    <mergeCell ref="E4:E5"/>
    <mergeCell ref="F4:F5"/>
    <mergeCell ref="A20:A24"/>
    <mergeCell ref="B20:B21"/>
    <mergeCell ref="G4:G5"/>
    <mergeCell ref="H4:H5"/>
    <mergeCell ref="I4:I5"/>
    <mergeCell ref="J4:J5"/>
    <mergeCell ref="I53:K53"/>
    <mergeCell ref="A28:A32"/>
    <mergeCell ref="B28:B32"/>
    <mergeCell ref="A33:A35"/>
    <mergeCell ref="B33:B35"/>
    <mergeCell ref="A36:A40"/>
    <mergeCell ref="B36:B40"/>
    <mergeCell ref="A2:M2"/>
    <mergeCell ref="A41:A45"/>
    <mergeCell ref="B41:B45"/>
    <mergeCell ref="A46:A47"/>
    <mergeCell ref="A48:A49"/>
    <mergeCell ref="I52:K52"/>
    <mergeCell ref="A13:A17"/>
    <mergeCell ref="B13:B17"/>
    <mergeCell ref="A18:A19"/>
    <mergeCell ref="B18:B19"/>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2:N53"/>
  <sheetViews>
    <sheetView tabSelected="1" zoomScalePageLayoutView="0" workbookViewId="0" topLeftCell="A1">
      <selection activeCell="A2" sqref="A2:N3"/>
    </sheetView>
  </sheetViews>
  <sheetFormatPr defaultColWidth="9.00390625" defaultRowHeight="15.75"/>
  <cols>
    <col min="1" max="1" width="7.375" style="0" customWidth="1"/>
    <col min="2" max="2" width="9.00390625" style="0" customWidth="1"/>
    <col min="3" max="3" width="31.875" style="0" customWidth="1"/>
    <col min="4" max="4" width="10.875" style="0" customWidth="1"/>
    <col min="5" max="5" width="10.00390625" style="0" customWidth="1"/>
    <col min="6" max="7" width="9.875" style="0" customWidth="1"/>
    <col min="8" max="8" width="10.50390625" style="0" customWidth="1"/>
    <col min="9" max="9" width="10.00390625" style="0" customWidth="1"/>
    <col min="10" max="10" width="10.625" style="0" customWidth="1"/>
    <col min="11" max="11" width="10.875" style="0" customWidth="1"/>
    <col min="12" max="12" width="10.375" style="0" customWidth="1"/>
    <col min="13" max="13" width="12.25390625" style="0" customWidth="1"/>
    <col min="14" max="14" width="12.50390625" style="0" customWidth="1"/>
  </cols>
  <sheetData>
    <row r="2" spans="1:14" ht="15.75">
      <c r="A2" s="296" t="s">
        <v>362</v>
      </c>
      <c r="B2" s="296"/>
      <c r="C2" s="296"/>
      <c r="D2" s="296"/>
      <c r="E2" s="296"/>
      <c r="F2" s="296"/>
      <c r="G2" s="296"/>
      <c r="H2" s="296"/>
      <c r="I2" s="296"/>
      <c r="J2" s="296"/>
      <c r="K2" s="296"/>
      <c r="L2" s="296"/>
      <c r="M2" s="296"/>
      <c r="N2" s="296"/>
    </row>
    <row r="3" spans="1:14" ht="15.75">
      <c r="A3" s="296"/>
      <c r="B3" s="296"/>
      <c r="C3" s="296"/>
      <c r="D3" s="296"/>
      <c r="E3" s="296"/>
      <c r="F3" s="296"/>
      <c r="G3" s="296"/>
      <c r="H3" s="296"/>
      <c r="I3" s="296"/>
      <c r="J3" s="296"/>
      <c r="K3" s="296"/>
      <c r="L3" s="296"/>
      <c r="M3" s="296"/>
      <c r="N3" s="296"/>
    </row>
    <row r="4" spans="1:14" ht="15.75">
      <c r="A4" s="297" t="s">
        <v>0</v>
      </c>
      <c r="B4" s="297" t="s">
        <v>1</v>
      </c>
      <c r="C4" s="297" t="s">
        <v>2</v>
      </c>
      <c r="D4" s="298" t="s">
        <v>89</v>
      </c>
      <c r="E4" s="226" t="s">
        <v>271</v>
      </c>
      <c r="F4" s="226" t="s">
        <v>137</v>
      </c>
      <c r="G4" s="226" t="s">
        <v>272</v>
      </c>
      <c r="H4" s="226" t="s">
        <v>273</v>
      </c>
      <c r="I4" s="226" t="s">
        <v>274</v>
      </c>
      <c r="J4" s="226" t="s">
        <v>275</v>
      </c>
      <c r="K4" s="226" t="s">
        <v>276</v>
      </c>
      <c r="L4" s="226" t="s">
        <v>277</v>
      </c>
      <c r="M4" s="226" t="s">
        <v>278</v>
      </c>
      <c r="N4" s="226" t="s">
        <v>279</v>
      </c>
    </row>
    <row r="5" spans="1:14" ht="27" customHeight="1">
      <c r="A5" s="297"/>
      <c r="B5" s="297"/>
      <c r="C5" s="297"/>
      <c r="D5" s="298"/>
      <c r="E5" s="226"/>
      <c r="F5" s="226"/>
      <c r="G5" s="226"/>
      <c r="H5" s="226"/>
      <c r="I5" s="226"/>
      <c r="J5" s="226"/>
      <c r="K5" s="226"/>
      <c r="L5" s="226"/>
      <c r="M5" s="226"/>
      <c r="N5" s="226"/>
    </row>
    <row r="6" spans="1:14" ht="78.75">
      <c r="A6" s="223">
        <v>1</v>
      </c>
      <c r="B6" s="223" t="s">
        <v>3</v>
      </c>
      <c r="C6" s="2" t="s">
        <v>4</v>
      </c>
      <c r="D6" s="3"/>
      <c r="E6" s="4"/>
      <c r="F6" s="4"/>
      <c r="G6" s="4"/>
      <c r="H6" s="4"/>
      <c r="I6" s="4"/>
      <c r="J6" s="4"/>
      <c r="K6" s="4"/>
      <c r="L6" s="4"/>
      <c r="M6" s="4"/>
      <c r="N6" s="4"/>
    </row>
    <row r="7" spans="1:14" ht="63">
      <c r="A7" s="225"/>
      <c r="B7" s="225"/>
      <c r="C7" s="5" t="s">
        <v>30</v>
      </c>
      <c r="D7" s="6">
        <v>0.8</v>
      </c>
      <c r="E7" s="7">
        <v>0.4</v>
      </c>
      <c r="F7" s="7">
        <v>0.41</v>
      </c>
      <c r="G7" s="7">
        <v>0.44</v>
      </c>
      <c r="H7" s="7">
        <v>0.55</v>
      </c>
      <c r="I7" s="7">
        <v>0.7</v>
      </c>
      <c r="J7" s="7">
        <v>0.35</v>
      </c>
      <c r="K7" s="7">
        <v>0.8</v>
      </c>
      <c r="L7" s="7">
        <v>0.7</v>
      </c>
      <c r="M7" s="7">
        <v>0.7</v>
      </c>
      <c r="N7" s="7">
        <v>0.7</v>
      </c>
    </row>
    <row r="8" spans="1:14" ht="47.25">
      <c r="A8" s="225"/>
      <c r="B8" s="225"/>
      <c r="C8" s="5" t="s">
        <v>31</v>
      </c>
      <c r="D8" s="6" t="s">
        <v>32</v>
      </c>
      <c r="E8" s="7">
        <v>0</v>
      </c>
      <c r="F8" s="7">
        <v>0</v>
      </c>
      <c r="G8" s="7">
        <v>0</v>
      </c>
      <c r="H8" s="7">
        <v>0</v>
      </c>
      <c r="I8" s="7">
        <v>0.5</v>
      </c>
      <c r="J8" s="7">
        <v>0</v>
      </c>
      <c r="K8" s="7">
        <v>0.6</v>
      </c>
      <c r="L8" s="7">
        <v>0.4</v>
      </c>
      <c r="M8" s="7">
        <v>0.35</v>
      </c>
      <c r="N8" s="7">
        <v>0.4</v>
      </c>
    </row>
    <row r="9" spans="1:14" ht="70.5">
      <c r="A9" s="225"/>
      <c r="B9" s="225"/>
      <c r="C9" s="2" t="s">
        <v>29</v>
      </c>
      <c r="D9" s="3" t="s">
        <v>7</v>
      </c>
      <c r="E9" s="23" t="s">
        <v>70</v>
      </c>
      <c r="F9" s="23" t="s">
        <v>70</v>
      </c>
      <c r="G9" s="23" t="s">
        <v>70</v>
      </c>
      <c r="H9" s="23" t="s">
        <v>70</v>
      </c>
      <c r="I9" s="23" t="s">
        <v>70</v>
      </c>
      <c r="J9" s="23" t="s">
        <v>70</v>
      </c>
      <c r="K9" s="23" t="s">
        <v>70</v>
      </c>
      <c r="L9" s="23" t="s">
        <v>70</v>
      </c>
      <c r="M9" s="23" t="s">
        <v>70</v>
      </c>
      <c r="N9" s="23" t="s">
        <v>70</v>
      </c>
    </row>
    <row r="10" spans="1:14" ht="70.5">
      <c r="A10" s="224"/>
      <c r="B10" s="224"/>
      <c r="C10" s="2" t="s">
        <v>71</v>
      </c>
      <c r="D10" s="3" t="s">
        <v>7</v>
      </c>
      <c r="E10" s="23" t="s">
        <v>70</v>
      </c>
      <c r="F10" s="23" t="s">
        <v>70</v>
      </c>
      <c r="G10" s="23" t="s">
        <v>70</v>
      </c>
      <c r="H10" s="23" t="s">
        <v>70</v>
      </c>
      <c r="I10" s="23" t="s">
        <v>70</v>
      </c>
      <c r="J10" s="23" t="s">
        <v>70</v>
      </c>
      <c r="K10" s="23" t="s">
        <v>70</v>
      </c>
      <c r="L10" s="23" t="s">
        <v>70</v>
      </c>
      <c r="M10" s="23" t="s">
        <v>70</v>
      </c>
      <c r="N10" s="23" t="s">
        <v>70</v>
      </c>
    </row>
    <row r="11" spans="1:14" ht="78.75">
      <c r="A11" s="8">
        <v>2</v>
      </c>
      <c r="B11" s="8" t="s">
        <v>6</v>
      </c>
      <c r="C11" s="2" t="s">
        <v>33</v>
      </c>
      <c r="D11" s="3" t="s">
        <v>7</v>
      </c>
      <c r="E11" s="4" t="s">
        <v>7</v>
      </c>
      <c r="F11" s="4" t="s">
        <v>7</v>
      </c>
      <c r="G11" s="4" t="s">
        <v>7</v>
      </c>
      <c r="H11" s="4" t="s">
        <v>7</v>
      </c>
      <c r="I11" s="4" t="s">
        <v>7</v>
      </c>
      <c r="J11" s="4" t="s">
        <v>7</v>
      </c>
      <c r="K11" s="4" t="s">
        <v>7</v>
      </c>
      <c r="L11" s="4" t="s">
        <v>7</v>
      </c>
      <c r="M11" s="4" t="s">
        <v>7</v>
      </c>
      <c r="N11" s="4" t="s">
        <v>7</v>
      </c>
    </row>
    <row r="12" spans="1:14" ht="63">
      <c r="A12" s="8"/>
      <c r="B12" s="8" t="s">
        <v>8</v>
      </c>
      <c r="C12" s="2" t="s">
        <v>67</v>
      </c>
      <c r="D12" s="3" t="s">
        <v>9</v>
      </c>
      <c r="E12" s="9">
        <v>0</v>
      </c>
      <c r="F12" s="9">
        <v>0</v>
      </c>
      <c r="G12" s="9">
        <v>0</v>
      </c>
      <c r="H12" s="9">
        <v>1</v>
      </c>
      <c r="I12" s="9">
        <v>1</v>
      </c>
      <c r="J12" s="9">
        <v>1</v>
      </c>
      <c r="K12" s="9">
        <v>1</v>
      </c>
      <c r="L12" s="9">
        <v>0.85</v>
      </c>
      <c r="M12" s="9">
        <v>1</v>
      </c>
      <c r="N12" s="9">
        <v>1</v>
      </c>
    </row>
    <row r="13" spans="1:14" ht="70.5">
      <c r="A13" s="223">
        <v>4</v>
      </c>
      <c r="B13" s="223" t="s">
        <v>21</v>
      </c>
      <c r="C13" s="2" t="s">
        <v>34</v>
      </c>
      <c r="D13" s="3" t="s">
        <v>7</v>
      </c>
      <c r="E13" s="23" t="s">
        <v>70</v>
      </c>
      <c r="F13" s="23" t="s">
        <v>70</v>
      </c>
      <c r="G13" s="23" t="s">
        <v>70</v>
      </c>
      <c r="H13" s="23" t="s">
        <v>70</v>
      </c>
      <c r="I13" s="23" t="s">
        <v>70</v>
      </c>
      <c r="J13" s="23" t="s">
        <v>70</v>
      </c>
      <c r="K13" s="23" t="s">
        <v>70</v>
      </c>
      <c r="L13" s="23" t="s">
        <v>70</v>
      </c>
      <c r="M13" s="23" t="s">
        <v>70</v>
      </c>
      <c r="N13" s="23" t="s">
        <v>70</v>
      </c>
    </row>
    <row r="14" spans="1:14" ht="94.5">
      <c r="A14" s="225"/>
      <c r="B14" s="225"/>
      <c r="C14" s="2" t="s">
        <v>35</v>
      </c>
      <c r="D14" s="3" t="s">
        <v>7</v>
      </c>
      <c r="E14" s="23" t="s">
        <v>70</v>
      </c>
      <c r="F14" s="23" t="s">
        <v>70</v>
      </c>
      <c r="G14" s="23" t="s">
        <v>70</v>
      </c>
      <c r="H14" s="23" t="s">
        <v>70</v>
      </c>
      <c r="I14" s="23" t="s">
        <v>70</v>
      </c>
      <c r="J14" s="23" t="s">
        <v>70</v>
      </c>
      <c r="K14" s="23" t="s">
        <v>70</v>
      </c>
      <c r="L14" s="23" t="s">
        <v>70</v>
      </c>
      <c r="M14" s="23" t="s">
        <v>70</v>
      </c>
      <c r="N14" s="23" t="s">
        <v>70</v>
      </c>
    </row>
    <row r="15" spans="1:14" ht="47.25">
      <c r="A15" s="225"/>
      <c r="B15" s="225"/>
      <c r="C15" s="2" t="s">
        <v>36</v>
      </c>
      <c r="D15" s="3" t="s">
        <v>7</v>
      </c>
      <c r="E15" s="4" t="s">
        <v>7</v>
      </c>
      <c r="F15" s="4" t="s">
        <v>7</v>
      </c>
      <c r="G15" s="4" t="s">
        <v>7</v>
      </c>
      <c r="H15" s="4" t="s">
        <v>7</v>
      </c>
      <c r="I15" s="4" t="s">
        <v>280</v>
      </c>
      <c r="J15" s="4" t="s">
        <v>7</v>
      </c>
      <c r="K15" s="4" t="s">
        <v>7</v>
      </c>
      <c r="L15" s="4" t="s">
        <v>280</v>
      </c>
      <c r="M15" s="4" t="s">
        <v>7</v>
      </c>
      <c r="N15" s="4" t="s">
        <v>7</v>
      </c>
    </row>
    <row r="16" spans="1:14" ht="31.5">
      <c r="A16" s="225"/>
      <c r="B16" s="225"/>
      <c r="C16" s="79" t="s">
        <v>37</v>
      </c>
      <c r="D16" s="80" t="s">
        <v>5</v>
      </c>
      <c r="E16" s="44">
        <v>0.35</v>
      </c>
      <c r="F16" s="44">
        <v>0.36</v>
      </c>
      <c r="G16" s="44">
        <v>0.5</v>
      </c>
      <c r="H16" s="44">
        <v>0.5</v>
      </c>
      <c r="I16" s="44">
        <v>0.85</v>
      </c>
      <c r="J16" s="44">
        <v>0.78</v>
      </c>
      <c r="K16" s="44">
        <v>0.7</v>
      </c>
      <c r="L16" s="44">
        <v>0.43</v>
      </c>
      <c r="M16" s="44">
        <v>0.51</v>
      </c>
      <c r="N16" s="44">
        <v>0.32</v>
      </c>
    </row>
    <row r="17" spans="1:14" ht="78.75">
      <c r="A17" s="224"/>
      <c r="B17" s="224"/>
      <c r="C17" s="2" t="s">
        <v>38</v>
      </c>
      <c r="D17" s="3" t="s">
        <v>5</v>
      </c>
      <c r="E17" s="9">
        <v>1</v>
      </c>
      <c r="F17" s="9">
        <v>1</v>
      </c>
      <c r="G17" s="9">
        <v>1</v>
      </c>
      <c r="H17" s="9">
        <v>1</v>
      </c>
      <c r="I17" s="9">
        <v>1</v>
      </c>
      <c r="J17" s="9">
        <v>1</v>
      </c>
      <c r="K17" s="9">
        <v>1</v>
      </c>
      <c r="L17" s="9">
        <v>1</v>
      </c>
      <c r="M17" s="9">
        <v>1</v>
      </c>
      <c r="N17" s="9">
        <v>1</v>
      </c>
    </row>
    <row r="18" spans="1:14" ht="31.5">
      <c r="A18" s="221">
        <v>5</v>
      </c>
      <c r="B18" s="221" t="s">
        <v>39</v>
      </c>
      <c r="C18" s="5" t="s">
        <v>40</v>
      </c>
      <c r="D18" s="10" t="s">
        <v>7</v>
      </c>
      <c r="E18" s="11" t="s">
        <v>7</v>
      </c>
      <c r="F18" s="11" t="s">
        <v>7</v>
      </c>
      <c r="G18" s="11" t="s">
        <v>7</v>
      </c>
      <c r="H18" s="11" t="s">
        <v>7</v>
      </c>
      <c r="I18" s="11" t="s">
        <v>7</v>
      </c>
      <c r="J18" s="11" t="s">
        <v>7</v>
      </c>
      <c r="K18" s="11" t="s">
        <v>7</v>
      </c>
      <c r="L18" s="11" t="s">
        <v>7</v>
      </c>
      <c r="M18" s="11" t="s">
        <v>7</v>
      </c>
      <c r="N18" s="11" t="s">
        <v>7</v>
      </c>
    </row>
    <row r="19" spans="1:14" ht="66">
      <c r="A19" s="222"/>
      <c r="B19" s="222"/>
      <c r="C19" s="5" t="s">
        <v>41</v>
      </c>
      <c r="D19" s="10" t="s">
        <v>7</v>
      </c>
      <c r="E19" s="22" t="s">
        <v>70</v>
      </c>
      <c r="F19" s="22" t="s">
        <v>70</v>
      </c>
      <c r="G19" s="22" t="s">
        <v>70</v>
      </c>
      <c r="H19" s="22" t="s">
        <v>70</v>
      </c>
      <c r="I19" s="22" t="s">
        <v>70</v>
      </c>
      <c r="J19" s="22" t="s">
        <v>70</v>
      </c>
      <c r="K19" s="22" t="s">
        <v>70</v>
      </c>
      <c r="L19" s="22" t="s">
        <v>70</v>
      </c>
      <c r="M19" s="22" t="s">
        <v>70</v>
      </c>
      <c r="N19" s="22" t="s">
        <v>70</v>
      </c>
    </row>
    <row r="20" spans="1:14" ht="31.5">
      <c r="A20" s="223">
        <v>6</v>
      </c>
      <c r="B20" s="223" t="s">
        <v>10</v>
      </c>
      <c r="C20" s="2" t="s">
        <v>42</v>
      </c>
      <c r="D20" s="3" t="s">
        <v>11</v>
      </c>
      <c r="E20" s="18" t="s">
        <v>87</v>
      </c>
      <c r="F20" s="18" t="s">
        <v>87</v>
      </c>
      <c r="G20" s="18" t="s">
        <v>112</v>
      </c>
      <c r="H20" s="18" t="s">
        <v>112</v>
      </c>
      <c r="I20" s="18" t="s">
        <v>112</v>
      </c>
      <c r="J20" s="18" t="s">
        <v>112</v>
      </c>
      <c r="K20" s="18" t="s">
        <v>112</v>
      </c>
      <c r="L20" s="18" t="s">
        <v>112</v>
      </c>
      <c r="M20" s="18" t="s">
        <v>112</v>
      </c>
      <c r="N20" s="18" t="s">
        <v>112</v>
      </c>
    </row>
    <row r="21" spans="1:14" ht="168.75">
      <c r="A21" s="225"/>
      <c r="B21" s="224"/>
      <c r="C21" s="79" t="s">
        <v>150</v>
      </c>
      <c r="D21" s="80" t="s">
        <v>12</v>
      </c>
      <c r="E21" s="44">
        <v>0.7</v>
      </c>
      <c r="F21" s="44">
        <v>0.67</v>
      </c>
      <c r="G21" s="44">
        <v>0.7</v>
      </c>
      <c r="H21" s="44">
        <v>0.75</v>
      </c>
      <c r="I21" s="44">
        <v>0.75</v>
      </c>
      <c r="J21" s="44">
        <v>0.7</v>
      </c>
      <c r="K21" s="44">
        <v>0.71</v>
      </c>
      <c r="L21" s="44">
        <v>0.67</v>
      </c>
      <c r="M21" s="44">
        <v>0.6</v>
      </c>
      <c r="N21" s="44">
        <v>0.55</v>
      </c>
    </row>
    <row r="22" spans="1:14" ht="31.5">
      <c r="A22" s="225"/>
      <c r="B22" s="8"/>
      <c r="C22" s="2" t="s">
        <v>43</v>
      </c>
      <c r="D22" s="3" t="s">
        <v>7</v>
      </c>
      <c r="E22" s="4" t="s">
        <v>7</v>
      </c>
      <c r="F22" s="4" t="s">
        <v>7</v>
      </c>
      <c r="G22" s="4" t="s">
        <v>7</v>
      </c>
      <c r="H22" s="4" t="s">
        <v>7</v>
      </c>
      <c r="I22" s="4" t="s">
        <v>7</v>
      </c>
      <c r="J22" s="4" t="s">
        <v>7</v>
      </c>
      <c r="K22" s="4" t="s">
        <v>7</v>
      </c>
      <c r="L22" s="4" t="s">
        <v>7</v>
      </c>
      <c r="M22" s="4" t="s">
        <v>7</v>
      </c>
      <c r="N22" s="4" t="s">
        <v>7</v>
      </c>
    </row>
    <row r="23" spans="1:14" ht="47.25">
      <c r="A23" s="225"/>
      <c r="B23" s="8"/>
      <c r="C23" s="2" t="s">
        <v>45</v>
      </c>
      <c r="D23" s="3" t="s">
        <v>7</v>
      </c>
      <c r="E23" s="4" t="s">
        <v>7</v>
      </c>
      <c r="F23" s="4" t="s">
        <v>7</v>
      </c>
      <c r="G23" s="4" t="s">
        <v>7</v>
      </c>
      <c r="H23" s="4" t="s">
        <v>7</v>
      </c>
      <c r="I23" s="4" t="s">
        <v>7</v>
      </c>
      <c r="J23" s="4" t="s">
        <v>7</v>
      </c>
      <c r="K23" s="4" t="s">
        <v>7</v>
      </c>
      <c r="L23" s="4" t="s">
        <v>7</v>
      </c>
      <c r="M23" s="4" t="s">
        <v>7</v>
      </c>
      <c r="N23" s="4" t="s">
        <v>7</v>
      </c>
    </row>
    <row r="24" spans="1:14" ht="31.5">
      <c r="A24" s="224"/>
      <c r="B24" s="8"/>
      <c r="C24" s="2" t="s">
        <v>44</v>
      </c>
      <c r="D24" s="3" t="s">
        <v>7</v>
      </c>
      <c r="E24" s="18" t="s">
        <v>7</v>
      </c>
      <c r="F24" s="18" t="s">
        <v>7</v>
      </c>
      <c r="G24" s="18" t="s">
        <v>7</v>
      </c>
      <c r="H24" s="18" t="s">
        <v>7</v>
      </c>
      <c r="I24" s="18" t="s">
        <v>7</v>
      </c>
      <c r="J24" s="18" t="s">
        <v>7</v>
      </c>
      <c r="K24" s="18" t="s">
        <v>7</v>
      </c>
      <c r="L24" s="18" t="s">
        <v>7</v>
      </c>
      <c r="M24" s="18" t="s">
        <v>7</v>
      </c>
      <c r="N24" s="18" t="s">
        <v>7</v>
      </c>
    </row>
    <row r="25" spans="1:14" ht="63">
      <c r="A25" s="8">
        <v>7</v>
      </c>
      <c r="B25" s="8" t="s">
        <v>13</v>
      </c>
      <c r="C25" s="2" t="s">
        <v>46</v>
      </c>
      <c r="D25" s="3" t="s">
        <v>7</v>
      </c>
      <c r="E25" s="21" t="s">
        <v>70</v>
      </c>
      <c r="F25" s="21" t="s">
        <v>70</v>
      </c>
      <c r="G25" s="21" t="s">
        <v>70</v>
      </c>
      <c r="H25" s="21" t="s">
        <v>70</v>
      </c>
      <c r="I25" s="21" t="s">
        <v>70</v>
      </c>
      <c r="J25" s="21" t="s">
        <v>70</v>
      </c>
      <c r="K25" s="21" t="s">
        <v>70</v>
      </c>
      <c r="L25" s="21" t="s">
        <v>70</v>
      </c>
      <c r="M25" s="21" t="s">
        <v>70</v>
      </c>
      <c r="N25" s="21" t="s">
        <v>70</v>
      </c>
    </row>
    <row r="26" spans="1:14" ht="31.5">
      <c r="A26" s="8">
        <v>8</v>
      </c>
      <c r="B26" s="8" t="s">
        <v>14</v>
      </c>
      <c r="C26" s="2" t="s">
        <v>47</v>
      </c>
      <c r="D26" s="3" t="s">
        <v>15</v>
      </c>
      <c r="E26" s="9">
        <v>0.3312</v>
      </c>
      <c r="F26" s="24">
        <v>0.2564</v>
      </c>
      <c r="G26" s="24">
        <v>0.2773</v>
      </c>
      <c r="H26" s="24">
        <v>0.2222</v>
      </c>
      <c r="I26" s="24">
        <v>0.3701</v>
      </c>
      <c r="J26" s="24">
        <v>0.2805</v>
      </c>
      <c r="K26" s="24">
        <v>0.3566</v>
      </c>
      <c r="L26" s="9">
        <v>0.209</v>
      </c>
      <c r="M26" s="24">
        <v>0.1234</v>
      </c>
      <c r="N26" s="24">
        <v>0.193</v>
      </c>
    </row>
    <row r="27" spans="1:14" ht="47.25">
      <c r="A27" s="8">
        <v>9</v>
      </c>
      <c r="B27" s="8" t="s">
        <v>16</v>
      </c>
      <c r="C27" s="2" t="s">
        <v>48</v>
      </c>
      <c r="D27" s="3" t="s">
        <v>17</v>
      </c>
      <c r="E27" s="9">
        <v>0.9</v>
      </c>
      <c r="F27" s="9">
        <v>0.89</v>
      </c>
      <c r="G27" s="9">
        <v>0.9</v>
      </c>
      <c r="H27" s="9">
        <v>0.96</v>
      </c>
      <c r="I27" s="9">
        <v>0.92</v>
      </c>
      <c r="J27" s="9">
        <v>0.95</v>
      </c>
      <c r="K27" s="9">
        <v>0.94</v>
      </c>
      <c r="L27" s="9">
        <v>0.95</v>
      </c>
      <c r="M27" s="9">
        <v>0.95</v>
      </c>
      <c r="N27" s="9">
        <v>0.96</v>
      </c>
    </row>
    <row r="28" spans="1:14" ht="78.75">
      <c r="A28" s="223">
        <v>10</v>
      </c>
      <c r="B28" s="223" t="s">
        <v>18</v>
      </c>
      <c r="C28" s="2" t="s">
        <v>49</v>
      </c>
      <c r="D28" s="3" t="s">
        <v>7</v>
      </c>
      <c r="E28" s="4" t="s">
        <v>7</v>
      </c>
      <c r="F28" s="4" t="s">
        <v>7</v>
      </c>
      <c r="G28" s="4" t="s">
        <v>7</v>
      </c>
      <c r="H28" s="4" t="s">
        <v>7</v>
      </c>
      <c r="I28" s="4" t="s">
        <v>7</v>
      </c>
      <c r="J28" s="4" t="s">
        <v>7</v>
      </c>
      <c r="K28" s="4" t="s">
        <v>7</v>
      </c>
      <c r="L28" s="4" t="s">
        <v>7</v>
      </c>
      <c r="M28" s="4" t="s">
        <v>7</v>
      </c>
      <c r="N28" s="4" t="s">
        <v>7</v>
      </c>
    </row>
    <row r="29" spans="1:14" ht="63">
      <c r="A29" s="225"/>
      <c r="B29" s="225"/>
      <c r="C29" s="2" t="s">
        <v>50</v>
      </c>
      <c r="D29" s="3" t="s">
        <v>7</v>
      </c>
      <c r="E29" s="26" t="s">
        <v>7</v>
      </c>
      <c r="F29" s="26" t="s">
        <v>7</v>
      </c>
      <c r="G29" s="26" t="s">
        <v>7</v>
      </c>
      <c r="H29" s="26" t="s">
        <v>7</v>
      </c>
      <c r="I29" s="26" t="s">
        <v>7</v>
      </c>
      <c r="J29" s="26" t="s">
        <v>7</v>
      </c>
      <c r="K29" s="26" t="s">
        <v>7</v>
      </c>
      <c r="L29" s="26" t="s">
        <v>7</v>
      </c>
      <c r="M29" s="26" t="s">
        <v>7</v>
      </c>
      <c r="N29" s="26" t="s">
        <v>7</v>
      </c>
    </row>
    <row r="30" spans="1:14" ht="63">
      <c r="A30" s="225"/>
      <c r="B30" s="225"/>
      <c r="C30" s="2" t="s">
        <v>51</v>
      </c>
      <c r="D30" s="3" t="s">
        <v>5</v>
      </c>
      <c r="E30" s="9">
        <v>0.7</v>
      </c>
      <c r="F30" s="9">
        <v>0.75</v>
      </c>
      <c r="G30" s="9">
        <v>0.8</v>
      </c>
      <c r="H30" s="9">
        <v>0.81</v>
      </c>
      <c r="I30" s="9">
        <v>0.8</v>
      </c>
      <c r="J30" s="9">
        <v>0.71</v>
      </c>
      <c r="K30" s="9">
        <v>0.7</v>
      </c>
      <c r="L30" s="9">
        <v>0.68</v>
      </c>
      <c r="M30" s="9">
        <v>0.75</v>
      </c>
      <c r="N30" s="9">
        <v>0.65</v>
      </c>
    </row>
    <row r="31" spans="1:14" ht="110.25">
      <c r="A31" s="225"/>
      <c r="B31" s="225"/>
      <c r="C31" s="2" t="s">
        <v>68</v>
      </c>
      <c r="D31" s="3" t="s">
        <v>5</v>
      </c>
      <c r="E31" s="9">
        <v>1</v>
      </c>
      <c r="F31" s="9">
        <v>1</v>
      </c>
      <c r="G31" s="9">
        <v>1</v>
      </c>
      <c r="H31" s="9">
        <v>1</v>
      </c>
      <c r="I31" s="9">
        <v>1</v>
      </c>
      <c r="J31" s="9">
        <v>1</v>
      </c>
      <c r="K31" s="9">
        <v>1</v>
      </c>
      <c r="L31" s="9">
        <v>1</v>
      </c>
      <c r="M31" s="9">
        <v>1</v>
      </c>
      <c r="N31" s="9">
        <v>1</v>
      </c>
    </row>
    <row r="32" spans="1:14" ht="31.5">
      <c r="A32" s="224"/>
      <c r="B32" s="224"/>
      <c r="C32" s="2" t="s">
        <v>52</v>
      </c>
      <c r="D32" s="3" t="s">
        <v>20</v>
      </c>
      <c r="E32" s="9">
        <v>0.15</v>
      </c>
      <c r="F32" s="9">
        <v>0.1</v>
      </c>
      <c r="G32" s="9">
        <v>0.25</v>
      </c>
      <c r="H32" s="9">
        <v>0.25</v>
      </c>
      <c r="I32" s="9">
        <v>0.25</v>
      </c>
      <c r="J32" s="9">
        <v>0.21</v>
      </c>
      <c r="K32" s="9">
        <v>0.22</v>
      </c>
      <c r="L32" s="9">
        <v>0.2</v>
      </c>
      <c r="M32" s="9">
        <v>0.25</v>
      </c>
      <c r="N32" s="9">
        <v>0.18</v>
      </c>
    </row>
    <row r="33" spans="1:14" ht="16.5">
      <c r="A33" s="223">
        <v>11</v>
      </c>
      <c r="B33" s="223" t="s">
        <v>22</v>
      </c>
      <c r="C33" s="2" t="s">
        <v>23</v>
      </c>
      <c r="D33" s="3" t="s">
        <v>19</v>
      </c>
      <c r="E33" s="9">
        <v>1</v>
      </c>
      <c r="F33" s="9">
        <v>1</v>
      </c>
      <c r="G33" s="9">
        <v>1</v>
      </c>
      <c r="H33" s="9">
        <v>1</v>
      </c>
      <c r="I33" s="9">
        <v>1</v>
      </c>
      <c r="J33" s="9">
        <v>1</v>
      </c>
      <c r="K33" s="9">
        <v>1</v>
      </c>
      <c r="L33" s="9">
        <v>1</v>
      </c>
      <c r="M33" s="9">
        <v>1</v>
      </c>
      <c r="N33" s="9">
        <v>1</v>
      </c>
    </row>
    <row r="34" spans="1:14" ht="94.5">
      <c r="A34" s="225"/>
      <c r="B34" s="225"/>
      <c r="C34" s="2" t="s">
        <v>53</v>
      </c>
      <c r="D34" s="3" t="s">
        <v>7</v>
      </c>
      <c r="E34" s="12" t="s">
        <v>7</v>
      </c>
      <c r="F34" s="12" t="s">
        <v>7</v>
      </c>
      <c r="G34" s="12" t="s">
        <v>7</v>
      </c>
      <c r="H34" s="12" t="s">
        <v>7</v>
      </c>
      <c r="I34" s="12" t="s">
        <v>7</v>
      </c>
      <c r="J34" s="12" t="s">
        <v>7</v>
      </c>
      <c r="K34" s="12" t="s">
        <v>7</v>
      </c>
      <c r="L34" s="12" t="s">
        <v>7</v>
      </c>
      <c r="M34" s="12" t="s">
        <v>7</v>
      </c>
      <c r="N34" s="12" t="s">
        <v>7</v>
      </c>
    </row>
    <row r="35" spans="1:14" ht="31.5">
      <c r="A35" s="224"/>
      <c r="B35" s="224"/>
      <c r="C35" s="79" t="s">
        <v>54</v>
      </c>
      <c r="D35" s="80" t="s">
        <v>24</v>
      </c>
      <c r="E35" s="47">
        <f>23/61</f>
        <v>0.3770491803278688</v>
      </c>
      <c r="F35" s="47">
        <f>22/62</f>
        <v>0.3548387096774194</v>
      </c>
      <c r="G35" s="47">
        <f>51/95</f>
        <v>0.5368421052631579</v>
      </c>
      <c r="H35" s="44">
        <f>20/56</f>
        <v>0.35714285714285715</v>
      </c>
      <c r="I35" s="47">
        <f>34/81</f>
        <v>0.41975308641975306</v>
      </c>
      <c r="J35" s="44">
        <f>37/117</f>
        <v>0.3162393162393162</v>
      </c>
      <c r="K35" s="44">
        <f>55/141</f>
        <v>0.3900709219858156</v>
      </c>
      <c r="L35" s="44">
        <f>32/98</f>
        <v>0.32653061224489793</v>
      </c>
      <c r="M35" s="44">
        <f>26/60</f>
        <v>0.43333333333333335</v>
      </c>
      <c r="N35" s="47">
        <f>33/69</f>
        <v>0.4782608695652174</v>
      </c>
    </row>
    <row r="36" spans="1:14" ht="31.5">
      <c r="A36" s="223">
        <v>12</v>
      </c>
      <c r="B36" s="223" t="s">
        <v>25</v>
      </c>
      <c r="C36" s="2" t="s">
        <v>26</v>
      </c>
      <c r="D36" s="3" t="s">
        <v>17</v>
      </c>
      <c r="E36" s="9">
        <v>1</v>
      </c>
      <c r="F36" s="9">
        <v>1</v>
      </c>
      <c r="G36" s="9">
        <v>1</v>
      </c>
      <c r="H36" s="9">
        <v>1</v>
      </c>
      <c r="I36" s="9">
        <v>1</v>
      </c>
      <c r="J36" s="9">
        <v>1</v>
      </c>
      <c r="K36" s="9">
        <v>1</v>
      </c>
      <c r="L36" s="9">
        <v>1</v>
      </c>
      <c r="M36" s="9">
        <v>1</v>
      </c>
      <c r="N36" s="9">
        <v>1</v>
      </c>
    </row>
    <row r="37" spans="1:14" ht="63">
      <c r="A37" s="225"/>
      <c r="B37" s="225"/>
      <c r="C37" s="79" t="s">
        <v>27</v>
      </c>
      <c r="D37" s="80" t="s">
        <v>5</v>
      </c>
      <c r="E37" s="44">
        <v>0.3</v>
      </c>
      <c r="F37" s="44">
        <v>0.2</v>
      </c>
      <c r="G37" s="44">
        <v>0.2</v>
      </c>
      <c r="H37" s="44">
        <v>0.3</v>
      </c>
      <c r="I37" s="44">
        <v>0.4</v>
      </c>
      <c r="J37" s="44">
        <v>0.23</v>
      </c>
      <c r="K37" s="44">
        <v>0.3</v>
      </c>
      <c r="L37" s="47">
        <v>0.35</v>
      </c>
      <c r="M37" s="44">
        <v>0.4</v>
      </c>
      <c r="N37" s="44">
        <v>0.15</v>
      </c>
    </row>
    <row r="38" spans="1:14" ht="63">
      <c r="A38" s="225"/>
      <c r="B38" s="225"/>
      <c r="C38" s="79" t="s">
        <v>55</v>
      </c>
      <c r="D38" s="163">
        <v>1</v>
      </c>
      <c r="E38" s="44">
        <v>0.5</v>
      </c>
      <c r="F38" s="44">
        <v>0.6</v>
      </c>
      <c r="G38" s="44">
        <v>0.7</v>
      </c>
      <c r="H38" s="44">
        <v>0.87</v>
      </c>
      <c r="I38" s="44">
        <v>0.8</v>
      </c>
      <c r="J38" s="44">
        <v>0.85</v>
      </c>
      <c r="K38" s="44">
        <v>0.76</v>
      </c>
      <c r="L38" s="44">
        <v>0.8</v>
      </c>
      <c r="M38" s="44">
        <v>0.78</v>
      </c>
      <c r="N38" s="44">
        <v>0.7</v>
      </c>
    </row>
    <row r="39" spans="1:14" ht="47.25">
      <c r="A39" s="225"/>
      <c r="B39" s="225"/>
      <c r="C39" s="79" t="s">
        <v>56</v>
      </c>
      <c r="D39" s="80" t="s">
        <v>69</v>
      </c>
      <c r="E39" s="44">
        <v>0.5</v>
      </c>
      <c r="F39" s="44">
        <v>0.45</v>
      </c>
      <c r="G39" s="44">
        <v>0.6</v>
      </c>
      <c r="H39" s="44">
        <v>0.7</v>
      </c>
      <c r="I39" s="44">
        <v>0.76</v>
      </c>
      <c r="J39" s="44">
        <v>0.45</v>
      </c>
      <c r="K39" s="44">
        <v>0.7</v>
      </c>
      <c r="L39" s="44">
        <v>0.5</v>
      </c>
      <c r="M39" s="44">
        <v>0.68</v>
      </c>
      <c r="N39" s="44">
        <v>0.7</v>
      </c>
    </row>
    <row r="40" spans="1:14" ht="63">
      <c r="A40" s="224"/>
      <c r="B40" s="224"/>
      <c r="C40" s="2" t="s">
        <v>57</v>
      </c>
      <c r="D40" s="13">
        <v>1</v>
      </c>
      <c r="E40" s="14">
        <v>1</v>
      </c>
      <c r="F40" s="14">
        <v>1</v>
      </c>
      <c r="G40" s="14">
        <v>1</v>
      </c>
      <c r="H40" s="14">
        <v>1</v>
      </c>
      <c r="I40" s="14">
        <v>1</v>
      </c>
      <c r="J40" s="14">
        <v>1</v>
      </c>
      <c r="K40" s="14">
        <v>1</v>
      </c>
      <c r="L40" s="14">
        <v>1</v>
      </c>
      <c r="M40" s="14">
        <v>1</v>
      </c>
      <c r="N40" s="14">
        <v>1</v>
      </c>
    </row>
    <row r="41" spans="1:14" ht="31.5">
      <c r="A41" s="223">
        <v>13</v>
      </c>
      <c r="B41" s="223" t="s">
        <v>86</v>
      </c>
      <c r="C41" s="2" t="s">
        <v>58</v>
      </c>
      <c r="D41" s="3" t="s">
        <v>7</v>
      </c>
      <c r="E41" s="4" t="s">
        <v>7</v>
      </c>
      <c r="F41" s="4" t="s">
        <v>7</v>
      </c>
      <c r="G41" s="4" t="s">
        <v>7</v>
      </c>
      <c r="H41" s="4" t="s">
        <v>7</v>
      </c>
      <c r="I41" s="4" t="s">
        <v>7</v>
      </c>
      <c r="J41" s="4" t="s">
        <v>7</v>
      </c>
      <c r="K41" s="4" t="s">
        <v>7</v>
      </c>
      <c r="L41" s="4" t="s">
        <v>7</v>
      </c>
      <c r="M41" s="4" t="s">
        <v>7</v>
      </c>
      <c r="N41" s="4" t="s">
        <v>7</v>
      </c>
    </row>
    <row r="42" spans="1:14" ht="31.5">
      <c r="A42" s="225"/>
      <c r="B42" s="225"/>
      <c r="C42" s="2" t="s">
        <v>59</v>
      </c>
      <c r="D42" s="3" t="s">
        <v>7</v>
      </c>
      <c r="E42" s="4" t="s">
        <v>7</v>
      </c>
      <c r="F42" s="4" t="s">
        <v>7</v>
      </c>
      <c r="G42" s="4" t="s">
        <v>7</v>
      </c>
      <c r="H42" s="4" t="s">
        <v>7</v>
      </c>
      <c r="I42" s="4" t="s">
        <v>7</v>
      </c>
      <c r="J42" s="4" t="s">
        <v>7</v>
      </c>
      <c r="K42" s="4" t="s">
        <v>7</v>
      </c>
      <c r="L42" s="4" t="s">
        <v>7</v>
      </c>
      <c r="M42" s="4" t="s">
        <v>7</v>
      </c>
      <c r="N42" s="4" t="s">
        <v>7</v>
      </c>
    </row>
    <row r="43" spans="1:14" ht="31.5">
      <c r="A43" s="225"/>
      <c r="B43" s="225"/>
      <c r="C43" s="2" t="s">
        <v>60</v>
      </c>
      <c r="D43" s="3" t="s">
        <v>7</v>
      </c>
      <c r="E43" s="4" t="s">
        <v>7</v>
      </c>
      <c r="F43" s="4" t="s">
        <v>7</v>
      </c>
      <c r="G43" s="4" t="s">
        <v>7</v>
      </c>
      <c r="H43" s="4" t="s">
        <v>7</v>
      </c>
      <c r="I43" s="4" t="s">
        <v>7</v>
      </c>
      <c r="J43" s="4" t="s">
        <v>7</v>
      </c>
      <c r="K43" s="4" t="s">
        <v>7</v>
      </c>
      <c r="L43" s="4" t="s">
        <v>7</v>
      </c>
      <c r="M43" s="4" t="s">
        <v>7</v>
      </c>
      <c r="N43" s="4" t="s">
        <v>7</v>
      </c>
    </row>
    <row r="44" spans="1:14" ht="31.5">
      <c r="A44" s="225"/>
      <c r="B44" s="225"/>
      <c r="C44" s="2" t="s">
        <v>61</v>
      </c>
      <c r="D44" s="3" t="s">
        <v>7</v>
      </c>
      <c r="E44" s="18" t="s">
        <v>7</v>
      </c>
      <c r="F44" s="18" t="s">
        <v>7</v>
      </c>
      <c r="G44" s="18" t="s">
        <v>7</v>
      </c>
      <c r="H44" s="18" t="s">
        <v>7</v>
      </c>
      <c r="I44" s="18" t="s">
        <v>7</v>
      </c>
      <c r="J44" s="18" t="s">
        <v>7</v>
      </c>
      <c r="K44" s="18" t="s">
        <v>7</v>
      </c>
      <c r="L44" s="18" t="s">
        <v>7</v>
      </c>
      <c r="M44" s="18" t="s">
        <v>7</v>
      </c>
      <c r="N44" s="18" t="s">
        <v>7</v>
      </c>
    </row>
    <row r="45" spans="1:14" ht="78.75">
      <c r="A45" s="224"/>
      <c r="B45" s="224"/>
      <c r="C45" s="2" t="s">
        <v>62</v>
      </c>
      <c r="D45" s="3" t="s">
        <v>7</v>
      </c>
      <c r="E45" s="4" t="s">
        <v>7</v>
      </c>
      <c r="F45" s="4" t="s">
        <v>7</v>
      </c>
      <c r="G45" s="4" t="s">
        <v>7</v>
      </c>
      <c r="H45" s="4" t="s">
        <v>7</v>
      </c>
      <c r="I45" s="4" t="s">
        <v>7</v>
      </c>
      <c r="J45" s="4" t="s">
        <v>7</v>
      </c>
      <c r="K45" s="4" t="s">
        <v>7</v>
      </c>
      <c r="L45" s="4" t="s">
        <v>7</v>
      </c>
      <c r="M45" s="4" t="s">
        <v>7</v>
      </c>
      <c r="N45" s="4" t="s">
        <v>7</v>
      </c>
    </row>
    <row r="46" spans="1:14" ht="63">
      <c r="A46" s="223">
        <v>14</v>
      </c>
      <c r="B46" s="19" t="s">
        <v>72</v>
      </c>
      <c r="C46" s="2" t="s">
        <v>63</v>
      </c>
      <c r="D46" s="3" t="s">
        <v>7</v>
      </c>
      <c r="E46" s="18" t="s">
        <v>7</v>
      </c>
      <c r="F46" s="18" t="s">
        <v>7</v>
      </c>
      <c r="G46" s="18" t="s">
        <v>7</v>
      </c>
      <c r="H46" s="4" t="s">
        <v>7</v>
      </c>
      <c r="I46" s="4" t="s">
        <v>7</v>
      </c>
      <c r="J46" s="4" t="s">
        <v>7</v>
      </c>
      <c r="K46" s="4" t="s">
        <v>7</v>
      </c>
      <c r="L46" s="18" t="s">
        <v>7</v>
      </c>
      <c r="M46" s="18" t="s">
        <v>7</v>
      </c>
      <c r="N46" s="18" t="s">
        <v>7</v>
      </c>
    </row>
    <row r="47" spans="1:14" ht="94.5">
      <c r="A47" s="224"/>
      <c r="B47" s="20"/>
      <c r="C47" s="2" t="s">
        <v>64</v>
      </c>
      <c r="D47" s="3" t="s">
        <v>7</v>
      </c>
      <c r="E47" s="18" t="s">
        <v>7</v>
      </c>
      <c r="F47" s="18" t="s">
        <v>7</v>
      </c>
      <c r="G47" s="18" t="s">
        <v>7</v>
      </c>
      <c r="H47" s="4" t="s">
        <v>7</v>
      </c>
      <c r="I47" s="4" t="s">
        <v>7</v>
      </c>
      <c r="J47" s="4" t="s">
        <v>7</v>
      </c>
      <c r="K47" s="4" t="s">
        <v>7</v>
      </c>
      <c r="L47" s="18" t="s">
        <v>7</v>
      </c>
      <c r="M47" s="18" t="s">
        <v>7</v>
      </c>
      <c r="N47" s="18" t="s">
        <v>7</v>
      </c>
    </row>
    <row r="48" spans="1:14" ht="63">
      <c r="A48" s="223">
        <v>15</v>
      </c>
      <c r="B48" s="19" t="s">
        <v>65</v>
      </c>
      <c r="C48" s="2" t="s">
        <v>66</v>
      </c>
      <c r="D48" s="13">
        <v>1</v>
      </c>
      <c r="E48" s="9">
        <v>1</v>
      </c>
      <c r="F48" s="9">
        <v>1</v>
      </c>
      <c r="G48" s="9">
        <v>1</v>
      </c>
      <c r="H48" s="9">
        <v>1</v>
      </c>
      <c r="I48" s="9">
        <v>1</v>
      </c>
      <c r="J48" s="9">
        <v>1</v>
      </c>
      <c r="K48" s="9">
        <v>1</v>
      </c>
      <c r="L48" s="9">
        <v>1</v>
      </c>
      <c r="M48" s="9">
        <v>1</v>
      </c>
      <c r="N48" s="9">
        <v>1</v>
      </c>
    </row>
    <row r="49" spans="1:14" ht="63">
      <c r="A49" s="224"/>
      <c r="B49" s="20"/>
      <c r="C49" s="2" t="s">
        <v>28</v>
      </c>
      <c r="D49" s="3" t="s">
        <v>7</v>
      </c>
      <c r="E49" s="4" t="s">
        <v>7</v>
      </c>
      <c r="F49" s="4" t="s">
        <v>7</v>
      </c>
      <c r="G49" s="4" t="s">
        <v>7</v>
      </c>
      <c r="H49" s="4" t="s">
        <v>7</v>
      </c>
      <c r="I49" s="4" t="s">
        <v>7</v>
      </c>
      <c r="J49" s="4" t="s">
        <v>7</v>
      </c>
      <c r="K49" s="4" t="s">
        <v>7</v>
      </c>
      <c r="L49" s="4" t="s">
        <v>7</v>
      </c>
      <c r="M49" s="4" t="s">
        <v>7</v>
      </c>
      <c r="N49" s="4" t="s">
        <v>7</v>
      </c>
    </row>
    <row r="50" spans="1:14" ht="16.5">
      <c r="A50" s="1"/>
      <c r="B50" s="1"/>
      <c r="C50" s="1"/>
      <c r="D50" s="1"/>
      <c r="E50" s="1"/>
      <c r="F50" s="1"/>
      <c r="G50" s="1"/>
      <c r="H50" s="1"/>
      <c r="I50" s="1"/>
      <c r="J50" s="1"/>
      <c r="K50" s="1"/>
      <c r="L50" s="1"/>
      <c r="M50" s="1"/>
      <c r="N50" s="1"/>
    </row>
    <row r="51" spans="1:14" ht="16.5">
      <c r="A51" s="1"/>
      <c r="B51" s="1"/>
      <c r="C51" s="1"/>
      <c r="D51" s="1"/>
      <c r="E51" s="1"/>
      <c r="F51" s="1"/>
      <c r="G51" s="1"/>
      <c r="H51" s="1"/>
      <c r="I51" s="1"/>
      <c r="J51" s="1"/>
      <c r="K51" s="1"/>
      <c r="L51" s="1"/>
      <c r="M51" s="1"/>
      <c r="N51" s="1"/>
    </row>
    <row r="52" spans="1:14" ht="17.25">
      <c r="A52" s="15"/>
      <c r="B52" s="15"/>
      <c r="C52" s="16"/>
      <c r="D52" s="17"/>
      <c r="E52" s="15"/>
      <c r="F52" s="15"/>
      <c r="G52" s="15"/>
      <c r="H52" s="15"/>
      <c r="I52" s="220"/>
      <c r="J52" s="220"/>
      <c r="K52" s="220"/>
      <c r="L52" s="15"/>
      <c r="M52" s="15"/>
      <c r="N52" s="15"/>
    </row>
    <row r="53" spans="1:14" ht="17.25">
      <c r="A53" s="15"/>
      <c r="B53" s="15"/>
      <c r="C53" s="16"/>
      <c r="D53" s="17"/>
      <c r="E53" s="15"/>
      <c r="F53" s="15"/>
      <c r="G53" s="15"/>
      <c r="H53" s="15"/>
      <c r="I53" s="220"/>
      <c r="J53" s="220"/>
      <c r="K53" s="220"/>
      <c r="L53" s="15"/>
      <c r="M53" s="15"/>
      <c r="N53" s="15"/>
    </row>
  </sheetData>
  <sheetProtection/>
  <mergeCells count="35">
    <mergeCell ref="A2:N3"/>
    <mergeCell ref="A4:A5"/>
    <mergeCell ref="B4:B5"/>
    <mergeCell ref="C4:C5"/>
    <mergeCell ref="D4:D5"/>
    <mergeCell ref="E4:E5"/>
    <mergeCell ref="F4:F5"/>
    <mergeCell ref="G4:G5"/>
    <mergeCell ref="H4:H5"/>
    <mergeCell ref="I4:I5"/>
    <mergeCell ref="J4:J5"/>
    <mergeCell ref="K4:K5"/>
    <mergeCell ref="L4:L5"/>
    <mergeCell ref="M4:M5"/>
    <mergeCell ref="N4:N5"/>
    <mergeCell ref="A6:A10"/>
    <mergeCell ref="B6:B10"/>
    <mergeCell ref="A13:A17"/>
    <mergeCell ref="B13:B17"/>
    <mergeCell ref="A18:A19"/>
    <mergeCell ref="B18:B19"/>
    <mergeCell ref="A20:A24"/>
    <mergeCell ref="B20:B21"/>
    <mergeCell ref="A28:A32"/>
    <mergeCell ref="B28:B32"/>
    <mergeCell ref="A33:A35"/>
    <mergeCell ref="B33:B35"/>
    <mergeCell ref="A36:A40"/>
    <mergeCell ref="B36:B40"/>
    <mergeCell ref="A41:A45"/>
    <mergeCell ref="B41:B45"/>
    <mergeCell ref="A46:A47"/>
    <mergeCell ref="A48:A49"/>
    <mergeCell ref="I52:K52"/>
    <mergeCell ref="I53:K53"/>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Q50"/>
  <sheetViews>
    <sheetView zoomScalePageLayoutView="0" workbookViewId="0" topLeftCell="A1">
      <selection activeCell="A2" sqref="A2:Q2"/>
    </sheetView>
  </sheetViews>
  <sheetFormatPr defaultColWidth="9.00390625" defaultRowHeight="15.75"/>
  <cols>
    <col min="3" max="3" width="25.625" style="0" customWidth="1"/>
  </cols>
  <sheetData>
    <row r="1" spans="1:17" ht="16.5">
      <c r="A1" s="220"/>
      <c r="B1" s="220"/>
      <c r="C1" s="220"/>
      <c r="D1" s="220"/>
      <c r="E1" s="220"/>
      <c r="F1" s="220"/>
      <c r="G1" s="220"/>
      <c r="H1" s="220"/>
      <c r="I1" s="220"/>
      <c r="J1" s="220"/>
      <c r="K1" s="220"/>
      <c r="L1" s="220"/>
      <c r="M1" s="220"/>
      <c r="N1" s="220"/>
      <c r="O1" s="220"/>
      <c r="P1" s="220"/>
      <c r="Q1" s="220"/>
    </row>
    <row r="2" spans="1:17" ht="16.5">
      <c r="A2" s="231" t="s">
        <v>354</v>
      </c>
      <c r="B2" s="231"/>
      <c r="C2" s="231"/>
      <c r="D2" s="231"/>
      <c r="E2" s="231"/>
      <c r="F2" s="231"/>
      <c r="G2" s="231"/>
      <c r="H2" s="231"/>
      <c r="I2" s="231"/>
      <c r="J2" s="231"/>
      <c r="K2" s="231"/>
      <c r="L2" s="231"/>
      <c r="M2" s="231"/>
      <c r="N2" s="231"/>
      <c r="O2" s="231"/>
      <c r="P2" s="231"/>
      <c r="Q2" s="231"/>
    </row>
    <row r="3" spans="1:17" ht="16.5">
      <c r="A3" s="1"/>
      <c r="B3" s="1"/>
      <c r="C3" s="1"/>
      <c r="D3" s="1"/>
      <c r="E3" s="1"/>
      <c r="F3" s="1"/>
      <c r="G3" s="1"/>
      <c r="H3" s="1"/>
      <c r="I3" s="1"/>
      <c r="J3" s="1"/>
      <c r="K3" s="1"/>
      <c r="L3" s="1"/>
      <c r="M3" s="1"/>
      <c r="N3" s="1"/>
      <c r="O3" s="1"/>
      <c r="P3" s="1"/>
      <c r="Q3" s="1"/>
    </row>
    <row r="4" spans="1:11" ht="15.75">
      <c r="A4" s="223" t="s">
        <v>0</v>
      </c>
      <c r="B4" s="223" t="s">
        <v>1</v>
      </c>
      <c r="C4" s="223" t="s">
        <v>2</v>
      </c>
      <c r="D4" s="227" t="s">
        <v>89</v>
      </c>
      <c r="E4" s="229" t="s">
        <v>90</v>
      </c>
      <c r="F4" s="226" t="s">
        <v>91</v>
      </c>
      <c r="G4" s="226" t="s">
        <v>92</v>
      </c>
      <c r="H4" s="226" t="s">
        <v>93</v>
      </c>
      <c r="I4" s="226" t="s">
        <v>94</v>
      </c>
      <c r="J4" s="226" t="s">
        <v>95</v>
      </c>
      <c r="K4" s="226" t="s">
        <v>96</v>
      </c>
    </row>
    <row r="5" spans="1:11" ht="42" customHeight="1">
      <c r="A5" s="224"/>
      <c r="B5" s="224"/>
      <c r="C5" s="224"/>
      <c r="D5" s="228"/>
      <c r="E5" s="230"/>
      <c r="F5" s="226"/>
      <c r="G5" s="226"/>
      <c r="H5" s="226"/>
      <c r="I5" s="226"/>
      <c r="J5" s="226"/>
      <c r="K5" s="226"/>
    </row>
    <row r="6" spans="1:11" ht="81.75" customHeight="1">
      <c r="A6" s="223">
        <v>1</v>
      </c>
      <c r="B6" s="223" t="s">
        <v>3</v>
      </c>
      <c r="C6" s="2" t="s">
        <v>4</v>
      </c>
      <c r="D6" s="3"/>
      <c r="E6" s="4"/>
      <c r="F6" s="4"/>
      <c r="G6" s="4"/>
      <c r="H6" s="4"/>
      <c r="I6" s="4"/>
      <c r="J6" s="4"/>
      <c r="K6" s="4"/>
    </row>
    <row r="7" spans="1:11" ht="81.75" customHeight="1">
      <c r="A7" s="225"/>
      <c r="B7" s="225"/>
      <c r="C7" s="5" t="s">
        <v>30</v>
      </c>
      <c r="D7" s="6">
        <v>0.8</v>
      </c>
      <c r="E7" s="7">
        <v>0.9</v>
      </c>
      <c r="F7" s="7">
        <v>0.9</v>
      </c>
      <c r="G7" s="7">
        <v>0.9</v>
      </c>
      <c r="H7" s="7">
        <v>1</v>
      </c>
      <c r="I7" s="7">
        <v>1</v>
      </c>
      <c r="J7" s="7">
        <v>0.85</v>
      </c>
      <c r="K7" s="7">
        <v>0.9</v>
      </c>
    </row>
    <row r="8" spans="1:11" ht="81.75" customHeight="1">
      <c r="A8" s="225"/>
      <c r="B8" s="225"/>
      <c r="C8" s="5" t="s">
        <v>31</v>
      </c>
      <c r="D8" s="6" t="s">
        <v>32</v>
      </c>
      <c r="E8" s="7">
        <v>0.7</v>
      </c>
      <c r="F8" s="7">
        <v>0.9</v>
      </c>
      <c r="G8" s="7">
        <v>0.7</v>
      </c>
      <c r="H8" s="7">
        <v>1</v>
      </c>
      <c r="I8" s="7">
        <v>1</v>
      </c>
      <c r="J8" s="7">
        <v>0.85</v>
      </c>
      <c r="K8" s="7">
        <v>0.6</v>
      </c>
    </row>
    <row r="9" spans="1:11" ht="81.75" customHeight="1">
      <c r="A9" s="225"/>
      <c r="B9" s="225"/>
      <c r="C9" s="2" t="s">
        <v>29</v>
      </c>
      <c r="D9" s="3" t="s">
        <v>7</v>
      </c>
      <c r="E9" s="4" t="s">
        <v>7</v>
      </c>
      <c r="F9" s="4" t="s">
        <v>7</v>
      </c>
      <c r="G9" s="4" t="s">
        <v>7</v>
      </c>
      <c r="H9" s="4" t="s">
        <v>7</v>
      </c>
      <c r="I9" s="4" t="s">
        <v>7</v>
      </c>
      <c r="J9" s="4" t="s">
        <v>7</v>
      </c>
      <c r="K9" s="4" t="s">
        <v>7</v>
      </c>
    </row>
    <row r="10" spans="1:11" ht="81.75" customHeight="1">
      <c r="A10" s="224"/>
      <c r="B10" s="224"/>
      <c r="C10" s="2" t="s">
        <v>71</v>
      </c>
      <c r="D10" s="3" t="s">
        <v>7</v>
      </c>
      <c r="E10" s="4" t="s">
        <v>7</v>
      </c>
      <c r="F10" s="4" t="s">
        <v>7</v>
      </c>
      <c r="G10" s="4" t="s">
        <v>7</v>
      </c>
      <c r="H10" s="4" t="s">
        <v>7</v>
      </c>
      <c r="I10" s="4" t="s">
        <v>7</v>
      </c>
      <c r="J10" s="4" t="s">
        <v>7</v>
      </c>
      <c r="K10" s="4" t="s">
        <v>7</v>
      </c>
    </row>
    <row r="11" spans="1:11" ht="81.75" customHeight="1">
      <c r="A11" s="8">
        <v>2</v>
      </c>
      <c r="B11" s="8" t="s">
        <v>6</v>
      </c>
      <c r="C11" s="2" t="s">
        <v>33</v>
      </c>
      <c r="D11" s="3" t="s">
        <v>7</v>
      </c>
      <c r="E11" s="4" t="s">
        <v>7</v>
      </c>
      <c r="F11" s="4" t="s">
        <v>7</v>
      </c>
      <c r="G11" s="4" t="s">
        <v>7</v>
      </c>
      <c r="H11" s="4" t="s">
        <v>7</v>
      </c>
      <c r="I11" s="4" t="s">
        <v>7</v>
      </c>
      <c r="J11" s="4" t="s">
        <v>7</v>
      </c>
      <c r="K11" s="4" t="s">
        <v>7</v>
      </c>
    </row>
    <row r="12" spans="1:11" ht="81.75" customHeight="1">
      <c r="A12" s="8"/>
      <c r="B12" s="8" t="s">
        <v>8</v>
      </c>
      <c r="C12" s="2" t="s">
        <v>67</v>
      </c>
      <c r="D12" s="3" t="s">
        <v>9</v>
      </c>
      <c r="E12" s="9">
        <v>1</v>
      </c>
      <c r="F12" s="9">
        <v>1</v>
      </c>
      <c r="G12" s="9">
        <v>1</v>
      </c>
      <c r="H12" s="9">
        <v>1</v>
      </c>
      <c r="I12" s="9">
        <v>1</v>
      </c>
      <c r="J12" s="29">
        <v>0</v>
      </c>
      <c r="K12" s="29">
        <v>0</v>
      </c>
    </row>
    <row r="13" spans="1:11" ht="81.75" customHeight="1">
      <c r="A13" s="223">
        <v>4</v>
      </c>
      <c r="B13" s="223" t="s">
        <v>21</v>
      </c>
      <c r="C13" s="2" t="s">
        <v>34</v>
      </c>
      <c r="D13" s="3" t="s">
        <v>7</v>
      </c>
      <c r="E13" s="23" t="s">
        <v>70</v>
      </c>
      <c r="F13" s="23" t="s">
        <v>70</v>
      </c>
      <c r="G13" s="23" t="s">
        <v>70</v>
      </c>
      <c r="H13" s="23" t="s">
        <v>70</v>
      </c>
      <c r="I13" s="23" t="s">
        <v>70</v>
      </c>
      <c r="J13" s="23" t="s">
        <v>70</v>
      </c>
      <c r="K13" s="23" t="s">
        <v>70</v>
      </c>
    </row>
    <row r="14" spans="1:11" ht="81.75" customHeight="1">
      <c r="A14" s="225"/>
      <c r="B14" s="225"/>
      <c r="C14" s="2" t="s">
        <v>35</v>
      </c>
      <c r="D14" s="3" t="s">
        <v>7</v>
      </c>
      <c r="E14" s="23" t="s">
        <v>70</v>
      </c>
      <c r="F14" s="23" t="s">
        <v>70</v>
      </c>
      <c r="G14" s="23" t="s">
        <v>70</v>
      </c>
      <c r="H14" s="23" t="s">
        <v>70</v>
      </c>
      <c r="I14" s="23" t="s">
        <v>70</v>
      </c>
      <c r="J14" s="23" t="s">
        <v>70</v>
      </c>
      <c r="K14" s="23" t="s">
        <v>70</v>
      </c>
    </row>
    <row r="15" spans="1:11" ht="81.75" customHeight="1">
      <c r="A15" s="225"/>
      <c r="B15" s="225"/>
      <c r="C15" s="2" t="s">
        <v>36</v>
      </c>
      <c r="D15" s="3" t="s">
        <v>7</v>
      </c>
      <c r="E15" s="4" t="s">
        <v>7</v>
      </c>
      <c r="F15" s="23" t="s">
        <v>70</v>
      </c>
      <c r="G15" s="23" t="s">
        <v>70</v>
      </c>
      <c r="H15" s="4" t="s">
        <v>7</v>
      </c>
      <c r="I15" s="23" t="s">
        <v>70</v>
      </c>
      <c r="J15" s="23" t="s">
        <v>70</v>
      </c>
      <c r="K15" s="23" t="s">
        <v>70</v>
      </c>
    </row>
    <row r="16" spans="1:11" ht="81.75" customHeight="1">
      <c r="A16" s="225"/>
      <c r="B16" s="225"/>
      <c r="C16" s="2" t="s">
        <v>37</v>
      </c>
      <c r="D16" s="3" t="s">
        <v>5</v>
      </c>
      <c r="E16" s="9">
        <v>0.5857</v>
      </c>
      <c r="F16" s="9">
        <v>0.3932</v>
      </c>
      <c r="G16" s="9">
        <v>0.4859</v>
      </c>
      <c r="H16" s="24">
        <v>0.7596</v>
      </c>
      <c r="I16" s="24">
        <v>0.5825</v>
      </c>
      <c r="J16" s="24">
        <v>0.1304</v>
      </c>
      <c r="K16" s="24">
        <v>0.0909</v>
      </c>
    </row>
    <row r="17" spans="1:11" ht="81.75" customHeight="1">
      <c r="A17" s="224"/>
      <c r="B17" s="224"/>
      <c r="C17" s="2" t="s">
        <v>38</v>
      </c>
      <c r="D17" s="3" t="s">
        <v>5</v>
      </c>
      <c r="E17" s="9">
        <v>1</v>
      </c>
      <c r="F17" s="9">
        <v>1</v>
      </c>
      <c r="G17" s="9">
        <v>1</v>
      </c>
      <c r="H17" s="9">
        <v>1</v>
      </c>
      <c r="I17" s="9">
        <v>1</v>
      </c>
      <c r="J17" s="9">
        <v>1</v>
      </c>
      <c r="K17" s="9">
        <v>1</v>
      </c>
    </row>
    <row r="18" spans="1:11" ht="81.75" customHeight="1">
      <c r="A18" s="221">
        <v>5</v>
      </c>
      <c r="B18" s="221" t="s">
        <v>39</v>
      </c>
      <c r="C18" s="5" t="s">
        <v>40</v>
      </c>
      <c r="D18" s="10" t="s">
        <v>7</v>
      </c>
      <c r="E18" s="11" t="s">
        <v>7</v>
      </c>
      <c r="F18" s="11" t="s">
        <v>7</v>
      </c>
      <c r="G18" s="11" t="s">
        <v>7</v>
      </c>
      <c r="H18" s="11" t="s">
        <v>7</v>
      </c>
      <c r="I18" s="11" t="s">
        <v>7</v>
      </c>
      <c r="J18" s="11" t="s">
        <v>7</v>
      </c>
      <c r="K18" s="11" t="s">
        <v>7</v>
      </c>
    </row>
    <row r="19" spans="1:11" ht="81.75" customHeight="1">
      <c r="A19" s="222"/>
      <c r="B19" s="222"/>
      <c r="C19" s="30" t="s">
        <v>41</v>
      </c>
      <c r="D19" s="31" t="s">
        <v>7</v>
      </c>
      <c r="E19" s="32" t="s">
        <v>97</v>
      </c>
      <c r="F19" s="32" t="s">
        <v>7</v>
      </c>
      <c r="G19" s="32" t="s">
        <v>7</v>
      </c>
      <c r="H19" s="32" t="s">
        <v>7</v>
      </c>
      <c r="I19" s="32" t="s">
        <v>7</v>
      </c>
      <c r="J19" s="32" t="s">
        <v>7</v>
      </c>
      <c r="K19" s="32" t="s">
        <v>7</v>
      </c>
    </row>
    <row r="20" spans="1:11" ht="81.75" customHeight="1">
      <c r="A20" s="223">
        <v>6</v>
      </c>
      <c r="B20" s="223" t="s">
        <v>10</v>
      </c>
      <c r="C20" s="2" t="s">
        <v>42</v>
      </c>
      <c r="D20" s="3" t="s">
        <v>11</v>
      </c>
      <c r="E20" s="18" t="s">
        <v>87</v>
      </c>
      <c r="F20" s="18" t="s">
        <v>87</v>
      </c>
      <c r="G20" s="18" t="s">
        <v>87</v>
      </c>
      <c r="H20" s="18" t="s">
        <v>87</v>
      </c>
      <c r="I20" s="18" t="s">
        <v>87</v>
      </c>
      <c r="J20" s="18" t="s">
        <v>87</v>
      </c>
      <c r="K20" s="18" t="s">
        <v>87</v>
      </c>
    </row>
    <row r="21" spans="1:11" ht="81.75" customHeight="1">
      <c r="A21" s="225"/>
      <c r="B21" s="224"/>
      <c r="C21" s="2" t="s">
        <v>73</v>
      </c>
      <c r="D21" s="3" t="s">
        <v>12</v>
      </c>
      <c r="E21" s="24">
        <v>0.802</v>
      </c>
      <c r="F21" s="9">
        <v>0.74</v>
      </c>
      <c r="G21" s="9">
        <v>0.75</v>
      </c>
      <c r="H21" s="9">
        <v>0.78</v>
      </c>
      <c r="I21" s="9">
        <v>0.71</v>
      </c>
      <c r="J21" s="9">
        <v>0.56</v>
      </c>
      <c r="K21" s="24">
        <v>0.546</v>
      </c>
    </row>
    <row r="22" spans="1:11" ht="81.75" customHeight="1">
      <c r="A22" s="225"/>
      <c r="B22" s="8"/>
      <c r="C22" s="2" t="s">
        <v>43</v>
      </c>
      <c r="D22" s="3" t="s">
        <v>7</v>
      </c>
      <c r="E22" s="4" t="s">
        <v>7</v>
      </c>
      <c r="F22" s="4" t="s">
        <v>7</v>
      </c>
      <c r="G22" s="4" t="s">
        <v>7</v>
      </c>
      <c r="H22" s="4" t="s">
        <v>7</v>
      </c>
      <c r="I22" s="4" t="s">
        <v>7</v>
      </c>
      <c r="J22" s="4" t="s">
        <v>7</v>
      </c>
      <c r="K22" s="4" t="s">
        <v>7</v>
      </c>
    </row>
    <row r="23" spans="1:11" ht="81.75" customHeight="1">
      <c r="A23" s="225"/>
      <c r="B23" s="8"/>
      <c r="C23" s="2" t="s">
        <v>45</v>
      </c>
      <c r="D23" s="3" t="s">
        <v>7</v>
      </c>
      <c r="E23" s="4" t="s">
        <v>7</v>
      </c>
      <c r="F23" s="4" t="s">
        <v>7</v>
      </c>
      <c r="G23" s="4" t="s">
        <v>7</v>
      </c>
      <c r="H23" s="4" t="s">
        <v>7</v>
      </c>
      <c r="I23" s="4" t="s">
        <v>7</v>
      </c>
      <c r="J23" s="4" t="s">
        <v>7</v>
      </c>
      <c r="K23" s="4" t="s">
        <v>7</v>
      </c>
    </row>
    <row r="24" spans="1:11" ht="81.75" customHeight="1">
      <c r="A24" s="224"/>
      <c r="B24" s="8"/>
      <c r="C24" s="2" t="s">
        <v>44</v>
      </c>
      <c r="D24" s="3" t="s">
        <v>7</v>
      </c>
      <c r="E24" s="18" t="s">
        <v>7</v>
      </c>
      <c r="F24" s="18" t="s">
        <v>7</v>
      </c>
      <c r="G24" s="18" t="s">
        <v>7</v>
      </c>
      <c r="H24" s="18" t="s">
        <v>7</v>
      </c>
      <c r="I24" s="18" t="s">
        <v>7</v>
      </c>
      <c r="J24" s="18" t="s">
        <v>7</v>
      </c>
      <c r="K24" s="18" t="s">
        <v>7</v>
      </c>
    </row>
    <row r="25" spans="1:11" ht="81.75" customHeight="1">
      <c r="A25" s="8">
        <v>7</v>
      </c>
      <c r="B25" s="8" t="s">
        <v>13</v>
      </c>
      <c r="C25" s="2" t="s">
        <v>46</v>
      </c>
      <c r="D25" s="3" t="s">
        <v>7</v>
      </c>
      <c r="E25" s="21" t="s">
        <v>70</v>
      </c>
      <c r="F25" s="21" t="s">
        <v>70</v>
      </c>
      <c r="G25" s="21" t="s">
        <v>70</v>
      </c>
      <c r="H25" s="21" t="s">
        <v>70</v>
      </c>
      <c r="I25" s="21" t="s">
        <v>70</v>
      </c>
      <c r="J25" s="21" t="s">
        <v>70</v>
      </c>
      <c r="K25" s="21" t="s">
        <v>70</v>
      </c>
    </row>
    <row r="26" spans="1:17" ht="81.75" customHeight="1">
      <c r="A26" s="33">
        <v>8</v>
      </c>
      <c r="B26" s="33" t="s">
        <v>14</v>
      </c>
      <c r="C26" s="34" t="s">
        <v>47</v>
      </c>
      <c r="D26" s="35" t="s">
        <v>15</v>
      </c>
      <c r="E26" s="29">
        <v>0.4286</v>
      </c>
      <c r="F26" s="36">
        <v>0.4096</v>
      </c>
      <c r="G26" s="36">
        <v>0.4155</v>
      </c>
      <c r="H26" s="36">
        <v>0.3942</v>
      </c>
      <c r="I26" s="36">
        <v>0.3398</v>
      </c>
      <c r="J26" s="36">
        <v>0.9348</v>
      </c>
      <c r="K26" s="36">
        <v>0.8636</v>
      </c>
      <c r="L26" s="37"/>
      <c r="M26" s="37"/>
      <c r="N26" s="37"/>
      <c r="O26" s="37"/>
      <c r="P26" s="37"/>
      <c r="Q26" s="37"/>
    </row>
    <row r="27" spans="1:17" ht="81.75" customHeight="1">
      <c r="A27" s="33">
        <v>9</v>
      </c>
      <c r="B27" s="33" t="s">
        <v>16</v>
      </c>
      <c r="C27" s="34" t="s">
        <v>48</v>
      </c>
      <c r="D27" s="35" t="s">
        <v>17</v>
      </c>
      <c r="E27" s="36">
        <v>0.932</v>
      </c>
      <c r="F27" s="29">
        <v>0.8</v>
      </c>
      <c r="G27" s="29">
        <v>0.89</v>
      </c>
      <c r="H27" s="29">
        <v>0.9</v>
      </c>
      <c r="I27" s="29">
        <v>0.82</v>
      </c>
      <c r="J27" s="29">
        <v>0.87</v>
      </c>
      <c r="K27" s="29">
        <v>0.85</v>
      </c>
      <c r="L27" s="37"/>
      <c r="M27" s="37"/>
      <c r="N27" s="37"/>
      <c r="O27" s="37"/>
      <c r="P27" s="37"/>
      <c r="Q27" s="37"/>
    </row>
    <row r="28" spans="1:11" ht="81.75" customHeight="1">
      <c r="A28" s="223">
        <v>10</v>
      </c>
      <c r="B28" s="223" t="s">
        <v>18</v>
      </c>
      <c r="C28" s="2" t="s">
        <v>49</v>
      </c>
      <c r="D28" s="3" t="s">
        <v>7</v>
      </c>
      <c r="E28" s="4" t="s">
        <v>7</v>
      </c>
      <c r="F28" s="4" t="s">
        <v>7</v>
      </c>
      <c r="G28" s="4" t="s">
        <v>7</v>
      </c>
      <c r="H28" s="4" t="s">
        <v>7</v>
      </c>
      <c r="I28" s="4" t="s">
        <v>7</v>
      </c>
      <c r="J28" s="4" t="s">
        <v>7</v>
      </c>
      <c r="K28" s="4" t="s">
        <v>7</v>
      </c>
    </row>
    <row r="29" spans="1:11" ht="81.75" customHeight="1">
      <c r="A29" s="225"/>
      <c r="B29" s="225"/>
      <c r="C29" s="2" t="s">
        <v>50</v>
      </c>
      <c r="D29" s="3" t="s">
        <v>7</v>
      </c>
      <c r="E29" s="26" t="s">
        <v>7</v>
      </c>
      <c r="F29" s="26" t="s">
        <v>7</v>
      </c>
      <c r="G29" s="26" t="s">
        <v>7</v>
      </c>
      <c r="H29" s="26" t="s">
        <v>7</v>
      </c>
      <c r="I29" s="26" t="s">
        <v>7</v>
      </c>
      <c r="J29" s="26" t="s">
        <v>7</v>
      </c>
      <c r="K29" s="26" t="s">
        <v>7</v>
      </c>
    </row>
    <row r="30" spans="1:12" ht="81.75" customHeight="1">
      <c r="A30" s="225"/>
      <c r="B30" s="225"/>
      <c r="C30" s="2" t="s">
        <v>51</v>
      </c>
      <c r="D30" s="3" t="s">
        <v>5</v>
      </c>
      <c r="E30" s="9">
        <v>0.603</v>
      </c>
      <c r="F30" s="9">
        <v>0.71</v>
      </c>
      <c r="G30" s="9">
        <v>0.705</v>
      </c>
      <c r="H30" s="9">
        <v>0.68</v>
      </c>
      <c r="I30" s="9">
        <v>0.65</v>
      </c>
      <c r="J30" s="9">
        <v>0.64</v>
      </c>
      <c r="K30" s="9">
        <v>0.61</v>
      </c>
      <c r="L30" s="25"/>
    </row>
    <row r="31" spans="1:12" ht="81.75" customHeight="1">
      <c r="A31" s="225"/>
      <c r="B31" s="225"/>
      <c r="C31" s="2" t="s">
        <v>68</v>
      </c>
      <c r="D31" s="3" t="s">
        <v>5</v>
      </c>
      <c r="E31" s="9">
        <v>1</v>
      </c>
      <c r="F31" s="9">
        <v>1</v>
      </c>
      <c r="G31" s="9">
        <v>1</v>
      </c>
      <c r="H31" s="9">
        <v>1</v>
      </c>
      <c r="I31" s="9">
        <v>1</v>
      </c>
      <c r="J31" s="9">
        <v>1</v>
      </c>
      <c r="K31" s="9">
        <v>1</v>
      </c>
      <c r="L31" s="25"/>
    </row>
    <row r="32" spans="1:12" ht="81.75" customHeight="1">
      <c r="A32" s="224"/>
      <c r="B32" s="224"/>
      <c r="C32" s="2" t="s">
        <v>52</v>
      </c>
      <c r="D32" s="3" t="s">
        <v>20</v>
      </c>
      <c r="E32" s="9">
        <v>0.35</v>
      </c>
      <c r="F32" s="9">
        <v>0.36</v>
      </c>
      <c r="G32" s="9">
        <v>0.4</v>
      </c>
      <c r="H32" s="9">
        <v>0.37</v>
      </c>
      <c r="I32" s="9">
        <v>0.3</v>
      </c>
      <c r="J32" s="9">
        <v>0.38</v>
      </c>
      <c r="K32" s="9">
        <v>0.33</v>
      </c>
      <c r="L32" s="25"/>
    </row>
    <row r="33" spans="1:11" ht="81.75" customHeight="1">
      <c r="A33" s="223">
        <v>11</v>
      </c>
      <c r="B33" s="223" t="s">
        <v>22</v>
      </c>
      <c r="C33" s="2" t="s">
        <v>23</v>
      </c>
      <c r="D33" s="3" t="s">
        <v>19</v>
      </c>
      <c r="E33" s="9">
        <v>1</v>
      </c>
      <c r="F33" s="9">
        <v>1</v>
      </c>
      <c r="G33" s="9">
        <v>1</v>
      </c>
      <c r="H33" s="9">
        <v>1</v>
      </c>
      <c r="I33" s="9">
        <v>1</v>
      </c>
      <c r="J33" s="9">
        <v>1</v>
      </c>
      <c r="K33" s="9">
        <v>1</v>
      </c>
    </row>
    <row r="34" spans="1:11" ht="81.75" customHeight="1">
      <c r="A34" s="225"/>
      <c r="B34" s="225"/>
      <c r="C34" s="2" t="s">
        <v>53</v>
      </c>
      <c r="D34" s="3" t="s">
        <v>7</v>
      </c>
      <c r="E34" s="12" t="s">
        <v>7</v>
      </c>
      <c r="F34" s="12" t="s">
        <v>7</v>
      </c>
      <c r="G34" s="12" t="s">
        <v>7</v>
      </c>
      <c r="H34" s="12" t="s">
        <v>7</v>
      </c>
      <c r="I34" s="12" t="s">
        <v>7</v>
      </c>
      <c r="J34" s="12" t="s">
        <v>7</v>
      </c>
      <c r="K34" s="12" t="s">
        <v>7</v>
      </c>
    </row>
    <row r="35" spans="1:11" ht="81.75" customHeight="1">
      <c r="A35" s="224"/>
      <c r="B35" s="224"/>
      <c r="C35" s="2" t="s">
        <v>54</v>
      </c>
      <c r="D35" s="3" t="s">
        <v>24</v>
      </c>
      <c r="E35" s="24">
        <v>0.542</v>
      </c>
      <c r="F35" s="24">
        <v>0.422</v>
      </c>
      <c r="G35" s="24">
        <v>0.403</v>
      </c>
      <c r="H35" s="9">
        <v>0.18</v>
      </c>
      <c r="I35" s="24">
        <v>0.288</v>
      </c>
      <c r="J35" s="9">
        <v>0.18</v>
      </c>
      <c r="K35" s="9">
        <v>0.42</v>
      </c>
    </row>
    <row r="36" spans="1:11" ht="81.75" customHeight="1">
      <c r="A36" s="223">
        <v>12</v>
      </c>
      <c r="B36" s="223" t="s">
        <v>25</v>
      </c>
      <c r="C36" s="2" t="s">
        <v>26</v>
      </c>
      <c r="D36" s="3" t="s">
        <v>17</v>
      </c>
      <c r="E36" s="9">
        <v>0.8</v>
      </c>
      <c r="F36" s="9">
        <v>0.85</v>
      </c>
      <c r="G36" s="9">
        <v>0.78</v>
      </c>
      <c r="H36" s="9">
        <v>0.9</v>
      </c>
      <c r="I36" s="9">
        <v>0.85</v>
      </c>
      <c r="J36" s="9">
        <v>0.8</v>
      </c>
      <c r="K36" s="9">
        <v>0.8</v>
      </c>
    </row>
    <row r="37" spans="1:12" ht="81.75" customHeight="1">
      <c r="A37" s="225"/>
      <c r="B37" s="225"/>
      <c r="C37" s="2" t="s">
        <v>27</v>
      </c>
      <c r="D37" s="3" t="s">
        <v>5</v>
      </c>
      <c r="E37" s="9">
        <v>0.796</v>
      </c>
      <c r="F37" s="9">
        <v>0.885</v>
      </c>
      <c r="G37" s="9">
        <v>0.807</v>
      </c>
      <c r="H37" s="9">
        <v>0.846</v>
      </c>
      <c r="I37" s="24">
        <v>0.784</v>
      </c>
      <c r="J37" s="9">
        <v>0.91</v>
      </c>
      <c r="K37" s="9">
        <v>0.669</v>
      </c>
      <c r="L37" s="25"/>
    </row>
    <row r="38" spans="1:11" ht="81.75" customHeight="1">
      <c r="A38" s="225"/>
      <c r="B38" s="225"/>
      <c r="C38" s="2" t="s">
        <v>55</v>
      </c>
      <c r="D38" s="13">
        <v>1</v>
      </c>
      <c r="E38" s="9">
        <v>0.6</v>
      </c>
      <c r="F38" s="9">
        <v>0.57</v>
      </c>
      <c r="G38" s="9">
        <v>0.72</v>
      </c>
      <c r="H38" s="9">
        <v>0.8</v>
      </c>
      <c r="I38" s="9">
        <v>0.6</v>
      </c>
      <c r="J38" s="9">
        <v>0.65</v>
      </c>
      <c r="K38" s="9">
        <v>0.76</v>
      </c>
    </row>
    <row r="39" spans="1:12" ht="81.75" customHeight="1">
      <c r="A39" s="225"/>
      <c r="B39" s="225"/>
      <c r="C39" s="2" t="s">
        <v>56</v>
      </c>
      <c r="D39" s="3" t="s">
        <v>69</v>
      </c>
      <c r="E39" s="9">
        <v>0.56</v>
      </c>
      <c r="F39" s="9">
        <v>0.55</v>
      </c>
      <c r="G39" s="9">
        <v>0.6</v>
      </c>
      <c r="H39" s="9">
        <v>0.58</v>
      </c>
      <c r="I39" s="9">
        <v>0.6</v>
      </c>
      <c r="J39" s="9">
        <v>0.54</v>
      </c>
      <c r="K39" s="9">
        <v>0.49</v>
      </c>
      <c r="L39" s="27"/>
    </row>
    <row r="40" spans="1:11" ht="81.75" customHeight="1">
      <c r="A40" s="224"/>
      <c r="B40" s="224"/>
      <c r="C40" s="2" t="s">
        <v>57</v>
      </c>
      <c r="D40" s="13">
        <v>1</v>
      </c>
      <c r="E40" s="14">
        <v>1</v>
      </c>
      <c r="F40" s="14">
        <v>1</v>
      </c>
      <c r="G40" s="14">
        <v>1</v>
      </c>
      <c r="H40" s="14">
        <v>1</v>
      </c>
      <c r="I40" s="14">
        <v>1</v>
      </c>
      <c r="J40" s="14">
        <v>1</v>
      </c>
      <c r="K40" s="14">
        <v>1</v>
      </c>
    </row>
    <row r="41" spans="1:11" ht="81.75" customHeight="1">
      <c r="A41" s="223">
        <v>13</v>
      </c>
      <c r="B41" s="223" t="s">
        <v>86</v>
      </c>
      <c r="C41" s="2" t="s">
        <v>58</v>
      </c>
      <c r="D41" s="3" t="s">
        <v>7</v>
      </c>
      <c r="E41" s="4" t="s">
        <v>7</v>
      </c>
      <c r="F41" s="4" t="s">
        <v>7</v>
      </c>
      <c r="G41" s="4" t="s">
        <v>7</v>
      </c>
      <c r="H41" s="4" t="s">
        <v>7</v>
      </c>
      <c r="I41" s="4" t="s">
        <v>7</v>
      </c>
      <c r="J41" s="4" t="s">
        <v>7</v>
      </c>
      <c r="K41" s="4" t="s">
        <v>7</v>
      </c>
    </row>
    <row r="42" spans="1:11" ht="81.75" customHeight="1">
      <c r="A42" s="225"/>
      <c r="B42" s="225"/>
      <c r="C42" s="2" t="s">
        <v>59</v>
      </c>
      <c r="D42" s="3" t="s">
        <v>7</v>
      </c>
      <c r="E42" s="4" t="s">
        <v>7</v>
      </c>
      <c r="F42" s="4" t="s">
        <v>7</v>
      </c>
      <c r="G42" s="4" t="s">
        <v>7</v>
      </c>
      <c r="H42" s="4" t="s">
        <v>7</v>
      </c>
      <c r="I42" s="4" t="s">
        <v>7</v>
      </c>
      <c r="J42" s="4" t="s">
        <v>7</v>
      </c>
      <c r="K42" s="4" t="s">
        <v>7</v>
      </c>
    </row>
    <row r="43" spans="1:11" ht="81.75" customHeight="1">
      <c r="A43" s="225"/>
      <c r="B43" s="225"/>
      <c r="C43" s="2" t="s">
        <v>60</v>
      </c>
      <c r="D43" s="3" t="s">
        <v>7</v>
      </c>
      <c r="E43" s="4" t="s">
        <v>7</v>
      </c>
      <c r="F43" s="4" t="s">
        <v>7</v>
      </c>
      <c r="G43" s="4" t="s">
        <v>7</v>
      </c>
      <c r="H43" s="4" t="s">
        <v>7</v>
      </c>
      <c r="I43" s="4" t="s">
        <v>7</v>
      </c>
      <c r="J43" s="4" t="s">
        <v>7</v>
      </c>
      <c r="K43" s="4" t="s">
        <v>7</v>
      </c>
    </row>
    <row r="44" spans="1:11" ht="81.75" customHeight="1">
      <c r="A44" s="225"/>
      <c r="B44" s="225"/>
      <c r="C44" s="2" t="s">
        <v>61</v>
      </c>
      <c r="D44" s="3" t="s">
        <v>7</v>
      </c>
      <c r="E44" s="18" t="s">
        <v>7</v>
      </c>
      <c r="F44" s="18" t="s">
        <v>7</v>
      </c>
      <c r="G44" s="18" t="s">
        <v>7</v>
      </c>
      <c r="H44" s="18" t="s">
        <v>7</v>
      </c>
      <c r="I44" s="18" t="s">
        <v>7</v>
      </c>
      <c r="J44" s="18" t="s">
        <v>7</v>
      </c>
      <c r="K44" s="18" t="s">
        <v>7</v>
      </c>
    </row>
    <row r="45" spans="1:11" ht="81.75" customHeight="1">
      <c r="A45" s="224"/>
      <c r="B45" s="224"/>
      <c r="C45" s="2" t="s">
        <v>62</v>
      </c>
      <c r="D45" s="3" t="s">
        <v>7</v>
      </c>
      <c r="E45" s="4" t="s">
        <v>7</v>
      </c>
      <c r="F45" s="4" t="s">
        <v>7</v>
      </c>
      <c r="G45" s="4" t="s">
        <v>7</v>
      </c>
      <c r="H45" s="4" t="s">
        <v>7</v>
      </c>
      <c r="I45" s="4" t="s">
        <v>7</v>
      </c>
      <c r="J45" s="4" t="s">
        <v>7</v>
      </c>
      <c r="K45" s="4" t="s">
        <v>7</v>
      </c>
    </row>
    <row r="46" spans="1:11" ht="81.75" customHeight="1">
      <c r="A46" s="223">
        <v>14</v>
      </c>
      <c r="B46" s="19" t="s">
        <v>72</v>
      </c>
      <c r="C46" s="2" t="s">
        <v>63</v>
      </c>
      <c r="D46" s="3" t="s">
        <v>7</v>
      </c>
      <c r="E46" s="18" t="s">
        <v>7</v>
      </c>
      <c r="F46" s="18" t="s">
        <v>7</v>
      </c>
      <c r="G46" s="18" t="s">
        <v>7</v>
      </c>
      <c r="H46" s="4" t="s">
        <v>7</v>
      </c>
      <c r="I46" s="4" t="s">
        <v>7</v>
      </c>
      <c r="J46" s="4" t="s">
        <v>7</v>
      </c>
      <c r="K46" s="4" t="s">
        <v>7</v>
      </c>
    </row>
    <row r="47" spans="1:11" ht="81.75" customHeight="1">
      <c r="A47" s="224"/>
      <c r="B47" s="20"/>
      <c r="C47" s="2" t="s">
        <v>64</v>
      </c>
      <c r="D47" s="3" t="s">
        <v>7</v>
      </c>
      <c r="E47" s="18" t="s">
        <v>7</v>
      </c>
      <c r="F47" s="18" t="s">
        <v>7</v>
      </c>
      <c r="G47" s="18" t="s">
        <v>7</v>
      </c>
      <c r="H47" s="4" t="s">
        <v>7</v>
      </c>
      <c r="I47" s="4" t="s">
        <v>7</v>
      </c>
      <c r="J47" s="4" t="s">
        <v>7</v>
      </c>
      <c r="K47" s="4" t="s">
        <v>7</v>
      </c>
    </row>
    <row r="48" spans="1:11" ht="81.75" customHeight="1">
      <c r="A48" s="223">
        <v>15</v>
      </c>
      <c r="B48" s="19" t="s">
        <v>65</v>
      </c>
      <c r="C48" s="2" t="s">
        <v>66</v>
      </c>
      <c r="D48" s="13">
        <v>1</v>
      </c>
      <c r="E48" s="9">
        <v>1</v>
      </c>
      <c r="F48" s="9">
        <v>1</v>
      </c>
      <c r="G48" s="9">
        <v>1</v>
      </c>
      <c r="H48" s="9">
        <v>1</v>
      </c>
      <c r="I48" s="9">
        <v>1</v>
      </c>
      <c r="J48" s="9">
        <v>1</v>
      </c>
      <c r="K48" s="9">
        <v>1</v>
      </c>
    </row>
    <row r="49" spans="1:11" ht="81.75" customHeight="1">
      <c r="A49" s="224"/>
      <c r="B49" s="20"/>
      <c r="C49" s="2" t="s">
        <v>28</v>
      </c>
      <c r="D49" s="3" t="s">
        <v>7</v>
      </c>
      <c r="E49" s="4" t="s">
        <v>7</v>
      </c>
      <c r="F49" s="4" t="s">
        <v>7</v>
      </c>
      <c r="G49" s="4" t="s">
        <v>7</v>
      </c>
      <c r="H49" s="4" t="s">
        <v>7</v>
      </c>
      <c r="I49" s="4" t="s">
        <v>7</v>
      </c>
      <c r="J49" s="4" t="s">
        <v>7</v>
      </c>
      <c r="K49" s="4" t="s">
        <v>7</v>
      </c>
    </row>
    <row r="50" spans="1:17" ht="16.5">
      <c r="A50" s="1"/>
      <c r="B50" s="1"/>
      <c r="C50" s="1"/>
      <c r="D50" s="1"/>
      <c r="E50" s="1"/>
      <c r="F50" s="1"/>
      <c r="G50" s="1"/>
      <c r="H50" s="1"/>
      <c r="I50" s="1"/>
      <c r="J50" s="1"/>
      <c r="K50" s="1"/>
      <c r="L50" s="1"/>
      <c r="M50" s="1"/>
      <c r="N50" s="1"/>
      <c r="O50" s="1"/>
      <c r="P50" s="1"/>
      <c r="Q50" s="1"/>
    </row>
  </sheetData>
  <sheetProtection/>
  <mergeCells count="31">
    <mergeCell ref="A1:Q1"/>
    <mergeCell ref="A2:Q2"/>
    <mergeCell ref="A4:A5"/>
    <mergeCell ref="B4:B5"/>
    <mergeCell ref="C4:C5"/>
    <mergeCell ref="D4:D5"/>
    <mergeCell ref="E4:E5"/>
    <mergeCell ref="F4:F5"/>
    <mergeCell ref="G4:G5"/>
    <mergeCell ref="H4:H5"/>
    <mergeCell ref="I4:I5"/>
    <mergeCell ref="J4:J5"/>
    <mergeCell ref="K4:K5"/>
    <mergeCell ref="A6:A10"/>
    <mergeCell ref="B6:B10"/>
    <mergeCell ref="A13:A17"/>
    <mergeCell ref="B13:B17"/>
    <mergeCell ref="A18:A19"/>
    <mergeCell ref="B18:B19"/>
    <mergeCell ref="A20:A24"/>
    <mergeCell ref="B20:B21"/>
    <mergeCell ref="A28:A32"/>
    <mergeCell ref="B28:B32"/>
    <mergeCell ref="A46:A47"/>
    <mergeCell ref="A48:A49"/>
    <mergeCell ref="A33:A35"/>
    <mergeCell ref="B33:B35"/>
    <mergeCell ref="A36:A40"/>
    <mergeCell ref="B36:B40"/>
    <mergeCell ref="A41:A45"/>
    <mergeCell ref="B41:B4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R53"/>
  <sheetViews>
    <sheetView zoomScalePageLayoutView="0" workbookViewId="0" topLeftCell="A1">
      <selection activeCell="M4" sqref="M4:M5"/>
    </sheetView>
  </sheetViews>
  <sheetFormatPr defaultColWidth="9.00390625" defaultRowHeight="15.75"/>
  <cols>
    <col min="1" max="1" width="7.375" style="0" customWidth="1"/>
    <col min="2" max="2" width="9.00390625" style="0" customWidth="1"/>
    <col min="3" max="3" width="31.875" style="0" customWidth="1"/>
    <col min="4" max="4" width="10.875" style="0" customWidth="1"/>
    <col min="5" max="5" width="8.75390625" style="0" customWidth="1"/>
    <col min="6" max="6" width="7.75390625" style="0" customWidth="1"/>
    <col min="7" max="8" width="8.875" style="0" customWidth="1"/>
    <col min="9" max="9" width="9.375" style="0" customWidth="1"/>
    <col min="10" max="10" width="10.375" style="0" customWidth="1"/>
    <col min="11" max="11" width="10.25390625" style="0" customWidth="1"/>
    <col min="12" max="12" width="9.375" style="0" customWidth="1"/>
    <col min="13" max="13" width="10.00390625" style="0" customWidth="1"/>
    <col min="14" max="14" width="8.50390625" style="0" customWidth="1"/>
    <col min="15" max="15" width="9.25390625" style="0" customWidth="1"/>
    <col min="16" max="16" width="13.375" style="0" customWidth="1"/>
    <col min="17" max="17" width="8.50390625" style="0" customWidth="1"/>
  </cols>
  <sheetData>
    <row r="1" spans="1:17" ht="16.5">
      <c r="A1" s="220"/>
      <c r="B1" s="220"/>
      <c r="C1" s="220"/>
      <c r="D1" s="220"/>
      <c r="E1" s="220"/>
      <c r="F1" s="220"/>
      <c r="G1" s="220"/>
      <c r="H1" s="220"/>
      <c r="I1" s="220"/>
      <c r="J1" s="220"/>
      <c r="K1" s="220"/>
      <c r="L1" s="220"/>
      <c r="M1" s="220"/>
      <c r="N1" s="220"/>
      <c r="O1" s="220"/>
      <c r="P1" s="220"/>
      <c r="Q1" s="220"/>
    </row>
    <row r="2" spans="1:17" ht="16.5">
      <c r="A2" s="231" t="s">
        <v>98</v>
      </c>
      <c r="B2" s="231"/>
      <c r="C2" s="231"/>
      <c r="D2" s="231"/>
      <c r="E2" s="231"/>
      <c r="F2" s="231"/>
      <c r="G2" s="231"/>
      <c r="H2" s="231"/>
      <c r="I2" s="231"/>
      <c r="J2" s="231"/>
      <c r="K2" s="231"/>
      <c r="L2" s="231"/>
      <c r="M2" s="231"/>
      <c r="N2" s="231"/>
      <c r="O2" s="231"/>
      <c r="P2" s="231"/>
      <c r="Q2" s="231"/>
    </row>
    <row r="3" spans="1:17" ht="16.5">
      <c r="A3" s="1"/>
      <c r="B3" s="1"/>
      <c r="C3" s="1"/>
      <c r="D3" s="1"/>
      <c r="E3" s="1"/>
      <c r="F3" s="1"/>
      <c r="G3" s="1"/>
      <c r="H3" s="1"/>
      <c r="I3" s="1"/>
      <c r="J3" s="1"/>
      <c r="K3" s="1"/>
      <c r="L3" s="1"/>
      <c r="M3" s="1"/>
      <c r="N3" s="1"/>
      <c r="O3" s="1"/>
      <c r="P3" s="1"/>
      <c r="Q3" s="1"/>
    </row>
    <row r="4" spans="1:16" ht="16.5" customHeight="1">
      <c r="A4" s="223" t="s">
        <v>0</v>
      </c>
      <c r="B4" s="223" t="s">
        <v>1</v>
      </c>
      <c r="C4" s="223" t="s">
        <v>2</v>
      </c>
      <c r="D4" s="227" t="s">
        <v>89</v>
      </c>
      <c r="E4" s="229" t="s">
        <v>99</v>
      </c>
      <c r="F4" s="226" t="s">
        <v>100</v>
      </c>
      <c r="G4" s="226" t="s">
        <v>101</v>
      </c>
      <c r="H4" s="226" t="s">
        <v>102</v>
      </c>
      <c r="I4" s="226" t="s">
        <v>103</v>
      </c>
      <c r="J4" s="226" t="s">
        <v>104</v>
      </c>
      <c r="K4" s="226" t="s">
        <v>105</v>
      </c>
      <c r="L4" s="226" t="s">
        <v>106</v>
      </c>
      <c r="M4" s="226" t="s">
        <v>107</v>
      </c>
      <c r="N4" s="226" t="s">
        <v>108</v>
      </c>
      <c r="O4" s="226" t="s">
        <v>109</v>
      </c>
      <c r="P4" s="226" t="s">
        <v>110</v>
      </c>
    </row>
    <row r="5" spans="1:16" ht="98.25" customHeight="1">
      <c r="A5" s="224"/>
      <c r="B5" s="224"/>
      <c r="C5" s="224"/>
      <c r="D5" s="228"/>
      <c r="E5" s="230"/>
      <c r="F5" s="226"/>
      <c r="G5" s="226"/>
      <c r="H5" s="226"/>
      <c r="I5" s="226"/>
      <c r="J5" s="226"/>
      <c r="K5" s="226"/>
      <c r="L5" s="226"/>
      <c r="M5" s="226"/>
      <c r="N5" s="226"/>
      <c r="O5" s="226"/>
      <c r="P5" s="226"/>
    </row>
    <row r="6" spans="1:16" ht="63">
      <c r="A6" s="223">
        <v>1</v>
      </c>
      <c r="B6" s="223" t="s">
        <v>3</v>
      </c>
      <c r="C6" s="2" t="s">
        <v>4</v>
      </c>
      <c r="D6" s="3"/>
      <c r="E6" s="4"/>
      <c r="F6" s="4"/>
      <c r="G6" s="4"/>
      <c r="H6" s="4"/>
      <c r="I6" s="4"/>
      <c r="J6" s="4"/>
      <c r="K6" s="4"/>
      <c r="L6" s="4"/>
      <c r="M6" s="4"/>
      <c r="N6" s="4"/>
      <c r="O6" s="4"/>
      <c r="P6" s="4"/>
    </row>
    <row r="7" spans="1:16" ht="47.25">
      <c r="A7" s="225"/>
      <c r="B7" s="225"/>
      <c r="C7" s="5" t="s">
        <v>30</v>
      </c>
      <c r="D7" s="6">
        <v>0.8</v>
      </c>
      <c r="E7" s="7">
        <v>1</v>
      </c>
      <c r="F7" s="7">
        <v>1</v>
      </c>
      <c r="G7" s="7">
        <v>1</v>
      </c>
      <c r="H7" s="7">
        <v>1</v>
      </c>
      <c r="I7" s="7">
        <v>1</v>
      </c>
      <c r="J7" s="7">
        <v>1</v>
      </c>
      <c r="K7" s="7">
        <v>1</v>
      </c>
      <c r="L7" s="7">
        <v>1</v>
      </c>
      <c r="M7" s="7">
        <v>1</v>
      </c>
      <c r="N7" s="7">
        <v>1</v>
      </c>
      <c r="O7" s="7">
        <v>1</v>
      </c>
      <c r="P7" s="7">
        <v>1</v>
      </c>
    </row>
    <row r="8" spans="1:16" ht="31.5">
      <c r="A8" s="225"/>
      <c r="B8" s="225"/>
      <c r="C8" s="5" t="s">
        <v>31</v>
      </c>
      <c r="D8" s="6" t="s">
        <v>32</v>
      </c>
      <c r="E8" s="7">
        <v>1</v>
      </c>
      <c r="F8" s="7">
        <v>1</v>
      </c>
      <c r="G8" s="7">
        <v>1</v>
      </c>
      <c r="H8" s="7">
        <v>0.6</v>
      </c>
      <c r="I8" s="7">
        <v>1</v>
      </c>
      <c r="J8" s="7">
        <v>1</v>
      </c>
      <c r="K8" s="7">
        <v>1</v>
      </c>
      <c r="L8" s="7">
        <v>1</v>
      </c>
      <c r="M8" s="7">
        <v>1</v>
      </c>
      <c r="N8" s="7">
        <v>1</v>
      </c>
      <c r="O8" s="7">
        <v>1</v>
      </c>
      <c r="P8" s="7">
        <v>1</v>
      </c>
    </row>
    <row r="9" spans="1:16" ht="46.5" customHeight="1">
      <c r="A9" s="225"/>
      <c r="B9" s="225"/>
      <c r="C9" s="2" t="s">
        <v>29</v>
      </c>
      <c r="D9" s="3" t="s">
        <v>7</v>
      </c>
      <c r="E9" s="4" t="s">
        <v>7</v>
      </c>
      <c r="F9" s="4" t="s">
        <v>7</v>
      </c>
      <c r="G9" s="4" t="s">
        <v>7</v>
      </c>
      <c r="H9" s="4" t="s">
        <v>7</v>
      </c>
      <c r="I9" s="4" t="s">
        <v>7</v>
      </c>
      <c r="J9" s="4" t="s">
        <v>7</v>
      </c>
      <c r="K9" s="4" t="s">
        <v>7</v>
      </c>
      <c r="L9" s="4" t="s">
        <v>7</v>
      </c>
      <c r="M9" s="4" t="s">
        <v>7</v>
      </c>
      <c r="N9" s="4" t="s">
        <v>7</v>
      </c>
      <c r="O9" s="4" t="s">
        <v>7</v>
      </c>
      <c r="P9" s="4" t="s">
        <v>7</v>
      </c>
    </row>
    <row r="10" spans="1:16" ht="55.5" customHeight="1">
      <c r="A10" s="224"/>
      <c r="B10" s="224"/>
      <c r="C10" s="2" t="s">
        <v>71</v>
      </c>
      <c r="D10" s="3" t="s">
        <v>7</v>
      </c>
      <c r="E10" s="4" t="s">
        <v>7</v>
      </c>
      <c r="F10" s="4" t="s">
        <v>7</v>
      </c>
      <c r="G10" s="4" t="s">
        <v>7</v>
      </c>
      <c r="H10" s="4" t="s">
        <v>7</v>
      </c>
      <c r="I10" s="4" t="s">
        <v>7</v>
      </c>
      <c r="J10" s="4" t="s">
        <v>7</v>
      </c>
      <c r="K10" s="4" t="s">
        <v>7</v>
      </c>
      <c r="L10" s="4" t="s">
        <v>7</v>
      </c>
      <c r="M10" s="4" t="s">
        <v>7</v>
      </c>
      <c r="N10" s="4" t="s">
        <v>7</v>
      </c>
      <c r="O10" s="4" t="s">
        <v>7</v>
      </c>
      <c r="P10" s="4" t="s">
        <v>7</v>
      </c>
    </row>
    <row r="11" spans="1:16" ht="73.5" customHeight="1">
      <c r="A11" s="8">
        <v>2</v>
      </c>
      <c r="B11" s="8" t="s">
        <v>6</v>
      </c>
      <c r="C11" s="2" t="s">
        <v>33</v>
      </c>
      <c r="D11" s="3" t="s">
        <v>7</v>
      </c>
      <c r="E11" s="4" t="s">
        <v>7</v>
      </c>
      <c r="F11" s="4" t="s">
        <v>7</v>
      </c>
      <c r="G11" s="4" t="s">
        <v>7</v>
      </c>
      <c r="H11" s="4" t="s">
        <v>7</v>
      </c>
      <c r="I11" s="4" t="s">
        <v>7</v>
      </c>
      <c r="J11" s="4" t="s">
        <v>7</v>
      </c>
      <c r="K11" s="4" t="s">
        <v>7</v>
      </c>
      <c r="L11" s="4" t="s">
        <v>7</v>
      </c>
      <c r="M11" s="4" t="s">
        <v>7</v>
      </c>
      <c r="N11" s="4" t="s">
        <v>7</v>
      </c>
      <c r="O11" s="4" t="s">
        <v>7</v>
      </c>
      <c r="P11" s="4" t="s">
        <v>7</v>
      </c>
    </row>
    <row r="12" spans="1:16" ht="57.75" customHeight="1">
      <c r="A12" s="8"/>
      <c r="B12" s="8" t="s">
        <v>8</v>
      </c>
      <c r="C12" s="2" t="s">
        <v>67</v>
      </c>
      <c r="D12" s="3" t="s">
        <v>9</v>
      </c>
      <c r="E12" s="9">
        <v>1</v>
      </c>
      <c r="F12" s="9">
        <v>1</v>
      </c>
      <c r="G12" s="9">
        <v>1</v>
      </c>
      <c r="H12" s="9">
        <v>0.8</v>
      </c>
      <c r="I12" s="9">
        <v>1</v>
      </c>
      <c r="J12" s="9">
        <v>1</v>
      </c>
      <c r="K12" s="9">
        <v>1</v>
      </c>
      <c r="L12" s="9">
        <v>1</v>
      </c>
      <c r="M12" s="9">
        <v>1</v>
      </c>
      <c r="N12" s="9">
        <v>1</v>
      </c>
      <c r="O12" s="9">
        <v>1</v>
      </c>
      <c r="P12" s="9">
        <v>0.5</v>
      </c>
    </row>
    <row r="13" spans="1:16" ht="65.25" customHeight="1">
      <c r="A13" s="223">
        <v>4</v>
      </c>
      <c r="B13" s="223" t="s">
        <v>21</v>
      </c>
      <c r="C13" s="2" t="s">
        <v>34</v>
      </c>
      <c r="D13" s="3" t="s">
        <v>7</v>
      </c>
      <c r="E13" s="23" t="s">
        <v>7</v>
      </c>
      <c r="F13" s="23" t="s">
        <v>7</v>
      </c>
      <c r="G13" s="23" t="s">
        <v>7</v>
      </c>
      <c r="H13" s="23" t="s">
        <v>70</v>
      </c>
      <c r="I13" s="23" t="s">
        <v>7</v>
      </c>
      <c r="J13" s="23" t="s">
        <v>70</v>
      </c>
      <c r="K13" s="23" t="s">
        <v>111</v>
      </c>
      <c r="L13" s="23" t="s">
        <v>7</v>
      </c>
      <c r="M13" s="23" t="s">
        <v>7</v>
      </c>
      <c r="N13" s="23" t="s">
        <v>7</v>
      </c>
      <c r="O13" s="23" t="s">
        <v>111</v>
      </c>
      <c r="P13" s="23" t="s">
        <v>111</v>
      </c>
    </row>
    <row r="14" spans="1:16" ht="99.75" customHeight="1">
      <c r="A14" s="225"/>
      <c r="B14" s="225"/>
      <c r="C14" s="2" t="s">
        <v>35</v>
      </c>
      <c r="D14" s="3" t="s">
        <v>7</v>
      </c>
      <c r="E14" s="23" t="s">
        <v>70</v>
      </c>
      <c r="F14" s="23" t="s">
        <v>70</v>
      </c>
      <c r="G14" s="23" t="s">
        <v>70</v>
      </c>
      <c r="H14" s="23" t="s">
        <v>70</v>
      </c>
      <c r="I14" s="23" t="s">
        <v>70</v>
      </c>
      <c r="J14" s="23" t="s">
        <v>70</v>
      </c>
      <c r="K14" s="23" t="s">
        <v>70</v>
      </c>
      <c r="L14" s="23" t="s">
        <v>70</v>
      </c>
      <c r="M14" s="23" t="s">
        <v>70</v>
      </c>
      <c r="N14" s="23" t="s">
        <v>70</v>
      </c>
      <c r="O14" s="23" t="s">
        <v>70</v>
      </c>
      <c r="P14" s="23" t="s">
        <v>70</v>
      </c>
    </row>
    <row r="15" spans="1:16" ht="72.75" customHeight="1">
      <c r="A15" s="225"/>
      <c r="B15" s="225"/>
      <c r="C15" s="2" t="s">
        <v>36</v>
      </c>
      <c r="D15" s="3" t="s">
        <v>7</v>
      </c>
      <c r="E15" s="4" t="s">
        <v>7</v>
      </c>
      <c r="F15" s="4" t="s">
        <v>7</v>
      </c>
      <c r="G15" s="4" t="s">
        <v>70</v>
      </c>
      <c r="H15" s="4" t="s">
        <v>7</v>
      </c>
      <c r="I15" s="23" t="s">
        <v>111</v>
      </c>
      <c r="J15" s="4" t="s">
        <v>7</v>
      </c>
      <c r="K15" s="23" t="s">
        <v>7</v>
      </c>
      <c r="L15" s="23" t="s">
        <v>7</v>
      </c>
      <c r="M15" s="4" t="s">
        <v>7</v>
      </c>
      <c r="N15" s="4" t="s">
        <v>7</v>
      </c>
      <c r="O15" s="4" t="s">
        <v>7</v>
      </c>
      <c r="P15" s="4" t="s">
        <v>70</v>
      </c>
    </row>
    <row r="16" spans="1:16" ht="52.5" customHeight="1">
      <c r="A16" s="225"/>
      <c r="B16" s="225"/>
      <c r="C16" s="2" t="s">
        <v>37</v>
      </c>
      <c r="D16" s="3" t="s">
        <v>5</v>
      </c>
      <c r="E16" s="9">
        <v>0.6818</v>
      </c>
      <c r="F16" s="9">
        <v>0.3974</v>
      </c>
      <c r="G16" s="9">
        <v>0.7226</v>
      </c>
      <c r="H16" s="24">
        <v>0.52</v>
      </c>
      <c r="I16" s="24">
        <v>0.1688</v>
      </c>
      <c r="J16" s="24">
        <v>0.5609</v>
      </c>
      <c r="K16" s="24">
        <v>0.3986</v>
      </c>
      <c r="L16" s="24">
        <v>0.6044</v>
      </c>
      <c r="M16" s="24">
        <v>0.8246</v>
      </c>
      <c r="N16" s="24">
        <v>0.8508</v>
      </c>
      <c r="O16" s="24">
        <v>0.812</v>
      </c>
      <c r="P16" s="24">
        <v>0.6794</v>
      </c>
    </row>
    <row r="17" spans="1:16" ht="63">
      <c r="A17" s="224"/>
      <c r="B17" s="224"/>
      <c r="C17" s="2" t="s">
        <v>38</v>
      </c>
      <c r="D17" s="3" t="s">
        <v>5</v>
      </c>
      <c r="E17" s="9">
        <v>1</v>
      </c>
      <c r="F17" s="9">
        <v>1</v>
      </c>
      <c r="G17" s="9">
        <v>1</v>
      </c>
      <c r="H17" s="9">
        <v>1</v>
      </c>
      <c r="I17" s="9">
        <v>1</v>
      </c>
      <c r="J17" s="9">
        <v>1</v>
      </c>
      <c r="K17" s="9">
        <v>1</v>
      </c>
      <c r="L17" s="9">
        <v>1</v>
      </c>
      <c r="M17" s="9">
        <v>1</v>
      </c>
      <c r="N17" s="9">
        <v>1</v>
      </c>
      <c r="O17" s="9">
        <v>1</v>
      </c>
      <c r="P17" s="9">
        <v>1</v>
      </c>
    </row>
    <row r="18" spans="1:16" ht="39.75" customHeight="1">
      <c r="A18" s="221">
        <v>5</v>
      </c>
      <c r="B18" s="221" t="s">
        <v>39</v>
      </c>
      <c r="C18" s="5" t="s">
        <v>40</v>
      </c>
      <c r="D18" s="10" t="s">
        <v>7</v>
      </c>
      <c r="E18" s="11" t="s">
        <v>7</v>
      </c>
      <c r="F18" s="11" t="s">
        <v>7</v>
      </c>
      <c r="G18" s="11" t="s">
        <v>7</v>
      </c>
      <c r="H18" s="11" t="s">
        <v>7</v>
      </c>
      <c r="I18" s="11" t="s">
        <v>7</v>
      </c>
      <c r="J18" s="11" t="s">
        <v>7</v>
      </c>
      <c r="K18" s="11" t="s">
        <v>7</v>
      </c>
      <c r="L18" s="11" t="s">
        <v>7</v>
      </c>
      <c r="M18" s="11" t="s">
        <v>7</v>
      </c>
      <c r="N18" s="11" t="s">
        <v>7</v>
      </c>
      <c r="O18" s="11" t="s">
        <v>7</v>
      </c>
      <c r="P18" s="11" t="s">
        <v>7</v>
      </c>
    </row>
    <row r="19" spans="1:16" ht="54.75" customHeight="1">
      <c r="A19" s="222"/>
      <c r="B19" s="222"/>
      <c r="C19" s="5" t="s">
        <v>41</v>
      </c>
      <c r="D19" s="10" t="s">
        <v>7</v>
      </c>
      <c r="E19" s="22" t="s">
        <v>7</v>
      </c>
      <c r="F19" s="22" t="s">
        <v>7</v>
      </c>
      <c r="G19" s="22" t="s">
        <v>7</v>
      </c>
      <c r="H19" s="22" t="s">
        <v>7</v>
      </c>
      <c r="I19" s="22" t="s">
        <v>7</v>
      </c>
      <c r="J19" s="22" t="s">
        <v>7</v>
      </c>
      <c r="K19" s="22" t="s">
        <v>7</v>
      </c>
      <c r="L19" s="22" t="s">
        <v>7</v>
      </c>
      <c r="M19" s="22" t="s">
        <v>7</v>
      </c>
      <c r="N19" s="22" t="s">
        <v>7</v>
      </c>
      <c r="O19" s="22" t="s">
        <v>7</v>
      </c>
      <c r="P19" s="22" t="s">
        <v>7</v>
      </c>
    </row>
    <row r="20" spans="1:16" ht="34.5" customHeight="1">
      <c r="A20" s="223">
        <v>6</v>
      </c>
      <c r="B20" s="223" t="s">
        <v>10</v>
      </c>
      <c r="C20" s="2" t="s">
        <v>42</v>
      </c>
      <c r="D20" s="3" t="s">
        <v>11</v>
      </c>
      <c r="E20" s="18" t="s">
        <v>87</v>
      </c>
      <c r="F20" s="18" t="s">
        <v>87</v>
      </c>
      <c r="G20" s="18" t="s">
        <v>112</v>
      </c>
      <c r="H20" s="18" t="s">
        <v>87</v>
      </c>
      <c r="I20" s="18" t="s">
        <v>112</v>
      </c>
      <c r="J20" s="18" t="s">
        <v>87</v>
      </c>
      <c r="K20" s="18" t="s">
        <v>87</v>
      </c>
      <c r="L20" s="18" t="s">
        <v>87</v>
      </c>
      <c r="M20" s="18" t="s">
        <v>87</v>
      </c>
      <c r="N20" s="18" t="s">
        <v>87</v>
      </c>
      <c r="O20" s="18" t="s">
        <v>87</v>
      </c>
      <c r="P20" s="18" t="s">
        <v>87</v>
      </c>
    </row>
    <row r="21" spans="1:16" ht="113.25">
      <c r="A21" s="225"/>
      <c r="B21" s="224"/>
      <c r="C21" s="2" t="s">
        <v>73</v>
      </c>
      <c r="D21" s="3" t="s">
        <v>12</v>
      </c>
      <c r="E21" s="24">
        <v>0.885</v>
      </c>
      <c r="F21" s="9">
        <v>0.75</v>
      </c>
      <c r="G21" s="9">
        <v>0.72</v>
      </c>
      <c r="H21" s="9">
        <v>0.7</v>
      </c>
      <c r="I21" s="9">
        <v>0.95</v>
      </c>
      <c r="J21" s="9">
        <v>0.95</v>
      </c>
      <c r="K21" s="24">
        <v>0.94</v>
      </c>
      <c r="L21" s="24">
        <v>0.951</v>
      </c>
      <c r="M21" s="9">
        <v>0.95</v>
      </c>
      <c r="N21" s="9">
        <v>0.929</v>
      </c>
      <c r="O21" s="9">
        <v>0.8</v>
      </c>
      <c r="P21" s="9">
        <v>0.78</v>
      </c>
    </row>
    <row r="22" spans="1:16" ht="31.5">
      <c r="A22" s="225"/>
      <c r="B22" s="8"/>
      <c r="C22" s="2" t="s">
        <v>43</v>
      </c>
      <c r="D22" s="3" t="s">
        <v>7</v>
      </c>
      <c r="E22" s="4" t="s">
        <v>7</v>
      </c>
      <c r="F22" s="4" t="s">
        <v>7</v>
      </c>
      <c r="G22" s="4" t="s">
        <v>7</v>
      </c>
      <c r="H22" s="4" t="s">
        <v>7</v>
      </c>
      <c r="I22" s="4" t="s">
        <v>7</v>
      </c>
      <c r="J22" s="4" t="s">
        <v>7</v>
      </c>
      <c r="K22" s="4" t="s">
        <v>7</v>
      </c>
      <c r="L22" s="4" t="s">
        <v>7</v>
      </c>
      <c r="M22" s="4" t="s">
        <v>7</v>
      </c>
      <c r="N22" s="4" t="s">
        <v>7</v>
      </c>
      <c r="O22" s="4" t="s">
        <v>7</v>
      </c>
      <c r="P22" s="4" t="s">
        <v>7</v>
      </c>
    </row>
    <row r="23" spans="1:16" ht="47.25">
      <c r="A23" s="225"/>
      <c r="B23" s="8"/>
      <c r="C23" s="2" t="s">
        <v>45</v>
      </c>
      <c r="D23" s="3" t="s">
        <v>7</v>
      </c>
      <c r="E23" s="4" t="s">
        <v>7</v>
      </c>
      <c r="F23" s="4" t="s">
        <v>7</v>
      </c>
      <c r="G23" s="4" t="s">
        <v>7</v>
      </c>
      <c r="H23" s="4" t="s">
        <v>7</v>
      </c>
      <c r="I23" s="4" t="s">
        <v>7</v>
      </c>
      <c r="J23" s="4" t="s">
        <v>7</v>
      </c>
      <c r="K23" s="4" t="s">
        <v>7</v>
      </c>
      <c r="L23" s="4" t="s">
        <v>7</v>
      </c>
      <c r="M23" s="4" t="s">
        <v>7</v>
      </c>
      <c r="N23" s="4" t="s">
        <v>7</v>
      </c>
      <c r="O23" s="4" t="s">
        <v>7</v>
      </c>
      <c r="P23" s="4" t="s">
        <v>7</v>
      </c>
    </row>
    <row r="24" spans="1:16" ht="31.5">
      <c r="A24" s="224"/>
      <c r="B24" s="8"/>
      <c r="C24" s="2" t="s">
        <v>44</v>
      </c>
      <c r="D24" s="3" t="s">
        <v>7</v>
      </c>
      <c r="E24" s="18" t="s">
        <v>7</v>
      </c>
      <c r="F24" s="18" t="s">
        <v>7</v>
      </c>
      <c r="G24" s="18" t="s">
        <v>7</v>
      </c>
      <c r="H24" s="18" t="s">
        <v>7</v>
      </c>
      <c r="I24" s="18" t="s">
        <v>7</v>
      </c>
      <c r="J24" s="18" t="s">
        <v>7</v>
      </c>
      <c r="K24" s="18" t="s">
        <v>7</v>
      </c>
      <c r="L24" s="18" t="s">
        <v>7</v>
      </c>
      <c r="M24" s="18" t="s">
        <v>7</v>
      </c>
      <c r="N24" s="18" t="s">
        <v>7</v>
      </c>
      <c r="O24" s="18" t="s">
        <v>7</v>
      </c>
      <c r="P24" s="18" t="s">
        <v>7</v>
      </c>
    </row>
    <row r="25" spans="1:16" ht="93" customHeight="1">
      <c r="A25" s="8">
        <v>7</v>
      </c>
      <c r="B25" s="8" t="s">
        <v>13</v>
      </c>
      <c r="C25" s="2" t="s">
        <v>46</v>
      </c>
      <c r="D25" s="3" t="s">
        <v>7</v>
      </c>
      <c r="E25" s="21" t="s">
        <v>70</v>
      </c>
      <c r="F25" s="21" t="s">
        <v>70</v>
      </c>
      <c r="G25" s="21" t="s">
        <v>70</v>
      </c>
      <c r="H25" s="21" t="s">
        <v>70</v>
      </c>
      <c r="I25" s="21" t="s">
        <v>70</v>
      </c>
      <c r="J25" s="21" t="s">
        <v>70</v>
      </c>
      <c r="K25" s="21" t="s">
        <v>70</v>
      </c>
      <c r="L25" s="21" t="s">
        <v>70</v>
      </c>
      <c r="M25" s="18" t="s">
        <v>70</v>
      </c>
      <c r="N25" s="18" t="s">
        <v>70</v>
      </c>
      <c r="O25" s="21" t="s">
        <v>70</v>
      </c>
      <c r="P25" s="21" t="s">
        <v>70</v>
      </c>
    </row>
    <row r="26" spans="1:16" ht="39.75" customHeight="1">
      <c r="A26" s="8">
        <v>8</v>
      </c>
      <c r="B26" s="8" t="s">
        <v>14</v>
      </c>
      <c r="C26" s="2" t="s">
        <v>47</v>
      </c>
      <c r="D26" s="3" t="s">
        <v>15</v>
      </c>
      <c r="E26" s="9">
        <v>0.263</v>
      </c>
      <c r="F26" s="24">
        <v>0.596</v>
      </c>
      <c r="G26" s="24">
        <v>0.465</v>
      </c>
      <c r="H26" s="24">
        <v>0.805</v>
      </c>
      <c r="I26" s="24">
        <v>0.153</v>
      </c>
      <c r="J26" s="24">
        <v>0.286</v>
      </c>
      <c r="K26" s="24">
        <v>0.232</v>
      </c>
      <c r="L26" s="9">
        <v>0.376</v>
      </c>
      <c r="M26" s="24">
        <v>0.228</v>
      </c>
      <c r="N26" s="24">
        <v>0.378</v>
      </c>
      <c r="O26" s="24">
        <v>0.519</v>
      </c>
      <c r="P26" s="24">
        <v>0.811</v>
      </c>
    </row>
    <row r="27" spans="1:16" ht="72" customHeight="1">
      <c r="A27" s="8">
        <v>9</v>
      </c>
      <c r="B27" s="8" t="s">
        <v>16</v>
      </c>
      <c r="C27" s="2" t="s">
        <v>48</v>
      </c>
      <c r="D27" s="3" t="s">
        <v>17</v>
      </c>
      <c r="E27" s="24">
        <v>0.926</v>
      </c>
      <c r="F27" s="9">
        <v>0.89</v>
      </c>
      <c r="G27" s="9">
        <v>0.91</v>
      </c>
      <c r="H27" s="9">
        <v>0.96</v>
      </c>
      <c r="I27" s="9">
        <v>0.95</v>
      </c>
      <c r="J27" s="9">
        <v>0.93</v>
      </c>
      <c r="K27" s="9">
        <v>0.92</v>
      </c>
      <c r="L27" s="9">
        <v>0.94</v>
      </c>
      <c r="M27" s="9">
        <v>0.95</v>
      </c>
      <c r="N27" s="9">
        <v>0.93</v>
      </c>
      <c r="O27" s="9">
        <v>0.92</v>
      </c>
      <c r="P27" s="24">
        <v>0.91</v>
      </c>
    </row>
    <row r="28" spans="1:16" ht="78.75">
      <c r="A28" s="223">
        <v>10</v>
      </c>
      <c r="B28" s="223" t="s">
        <v>18</v>
      </c>
      <c r="C28" s="2" t="s">
        <v>49</v>
      </c>
      <c r="D28" s="3" t="s">
        <v>7</v>
      </c>
      <c r="E28" s="4" t="s">
        <v>7</v>
      </c>
      <c r="F28" s="4" t="s">
        <v>7</v>
      </c>
      <c r="G28" s="4" t="s">
        <v>7</v>
      </c>
      <c r="H28" s="4" t="s">
        <v>7</v>
      </c>
      <c r="I28" s="4" t="s">
        <v>7</v>
      </c>
      <c r="J28" s="4" t="s">
        <v>7</v>
      </c>
      <c r="K28" s="4" t="s">
        <v>7</v>
      </c>
      <c r="L28" s="4" t="s">
        <v>7</v>
      </c>
      <c r="M28" s="4" t="s">
        <v>7</v>
      </c>
      <c r="N28" s="4" t="s">
        <v>7</v>
      </c>
      <c r="O28" s="4" t="s">
        <v>7</v>
      </c>
      <c r="P28" s="4" t="s">
        <v>7</v>
      </c>
    </row>
    <row r="29" spans="1:16" ht="81" customHeight="1">
      <c r="A29" s="225"/>
      <c r="B29" s="225"/>
      <c r="C29" s="2" t="s">
        <v>50</v>
      </c>
      <c r="D29" s="3" t="s">
        <v>7</v>
      </c>
      <c r="E29" s="26" t="s">
        <v>7</v>
      </c>
      <c r="F29" s="26" t="s">
        <v>7</v>
      </c>
      <c r="G29" s="26" t="s">
        <v>7</v>
      </c>
      <c r="H29" s="26" t="s">
        <v>7</v>
      </c>
      <c r="I29" s="26" t="s">
        <v>7</v>
      </c>
      <c r="J29" s="26" t="s">
        <v>7</v>
      </c>
      <c r="K29" s="26" t="s">
        <v>7</v>
      </c>
      <c r="L29" s="26" t="s">
        <v>7</v>
      </c>
      <c r="M29" s="26" t="s">
        <v>7</v>
      </c>
      <c r="N29" s="26" t="s">
        <v>7</v>
      </c>
      <c r="O29" s="26" t="s">
        <v>7</v>
      </c>
      <c r="P29" s="26" t="s">
        <v>7</v>
      </c>
    </row>
    <row r="30" spans="1:17" ht="114" customHeight="1">
      <c r="A30" s="225"/>
      <c r="B30" s="225"/>
      <c r="C30" s="2" t="s">
        <v>51</v>
      </c>
      <c r="D30" s="3" t="s">
        <v>5</v>
      </c>
      <c r="E30" s="9">
        <v>0.655</v>
      </c>
      <c r="F30" s="9">
        <v>0.7</v>
      </c>
      <c r="G30" s="9">
        <v>0.685</v>
      </c>
      <c r="H30" s="9">
        <v>0.672</v>
      </c>
      <c r="I30" s="9">
        <v>0.75</v>
      </c>
      <c r="J30" s="9">
        <v>0.73</v>
      </c>
      <c r="K30" s="9">
        <v>0.72</v>
      </c>
      <c r="L30" s="9">
        <v>0.738</v>
      </c>
      <c r="M30" s="9">
        <v>0.73</v>
      </c>
      <c r="N30" s="9">
        <v>0.74</v>
      </c>
      <c r="O30" s="9">
        <v>0.68</v>
      </c>
      <c r="P30" s="9">
        <v>0.67</v>
      </c>
      <c r="Q30" s="25"/>
    </row>
    <row r="31" spans="1:17" ht="137.25" customHeight="1">
      <c r="A31" s="225"/>
      <c r="B31" s="225"/>
      <c r="C31" s="2" t="s">
        <v>68</v>
      </c>
      <c r="D31" s="3" t="s">
        <v>5</v>
      </c>
      <c r="E31" s="9">
        <v>1</v>
      </c>
      <c r="F31" s="9">
        <v>1</v>
      </c>
      <c r="G31" s="9">
        <v>1</v>
      </c>
      <c r="H31" s="9">
        <v>1</v>
      </c>
      <c r="I31" s="9">
        <v>1</v>
      </c>
      <c r="J31" s="9">
        <v>1</v>
      </c>
      <c r="K31" s="9">
        <v>1</v>
      </c>
      <c r="L31" s="9">
        <v>1</v>
      </c>
      <c r="M31" s="9">
        <v>1</v>
      </c>
      <c r="N31" s="9">
        <v>1</v>
      </c>
      <c r="O31" s="9">
        <v>1</v>
      </c>
      <c r="P31" s="9">
        <v>1</v>
      </c>
      <c r="Q31" s="25"/>
    </row>
    <row r="32" spans="1:18" ht="49.5" customHeight="1">
      <c r="A32" s="224"/>
      <c r="B32" s="224"/>
      <c r="C32" s="2" t="s">
        <v>52</v>
      </c>
      <c r="D32" s="3" t="s">
        <v>20</v>
      </c>
      <c r="E32" s="9">
        <v>0.38</v>
      </c>
      <c r="F32" s="9">
        <v>0.28</v>
      </c>
      <c r="G32" s="9">
        <v>0.27</v>
      </c>
      <c r="H32" s="9">
        <v>0.49</v>
      </c>
      <c r="I32" s="9">
        <v>0.48</v>
      </c>
      <c r="J32" s="9">
        <v>0.46</v>
      </c>
      <c r="K32" s="9">
        <v>0.42</v>
      </c>
      <c r="L32" s="9">
        <v>0.46</v>
      </c>
      <c r="M32" s="9">
        <v>0.45</v>
      </c>
      <c r="N32" s="9">
        <v>0.35</v>
      </c>
      <c r="O32" s="9">
        <v>0.3</v>
      </c>
      <c r="P32" s="9">
        <v>0.26</v>
      </c>
      <c r="Q32" s="25">
        <f>SUM(E32:P32)</f>
        <v>4.6</v>
      </c>
      <c r="R32">
        <f>+Q32/13</f>
        <v>0.3538461538461538</v>
      </c>
    </row>
    <row r="33" spans="1:16" ht="16.5">
      <c r="A33" s="223">
        <v>11</v>
      </c>
      <c r="B33" s="223" t="s">
        <v>22</v>
      </c>
      <c r="C33" s="2" t="s">
        <v>23</v>
      </c>
      <c r="D33" s="3" t="s">
        <v>19</v>
      </c>
      <c r="E33" s="9">
        <v>1</v>
      </c>
      <c r="F33" s="9">
        <v>1</v>
      </c>
      <c r="G33" s="9">
        <v>1</v>
      </c>
      <c r="H33" s="9">
        <v>1</v>
      </c>
      <c r="I33" s="9">
        <v>1</v>
      </c>
      <c r="J33" s="9">
        <v>1</v>
      </c>
      <c r="K33" s="9">
        <v>1</v>
      </c>
      <c r="L33" s="9">
        <v>1</v>
      </c>
      <c r="M33" s="9">
        <v>1</v>
      </c>
      <c r="N33" s="9">
        <v>1</v>
      </c>
      <c r="O33" s="9">
        <v>1</v>
      </c>
      <c r="P33" s="9">
        <v>1</v>
      </c>
    </row>
    <row r="34" spans="1:18" ht="94.5">
      <c r="A34" s="225"/>
      <c r="B34" s="225"/>
      <c r="C34" s="2" t="s">
        <v>53</v>
      </c>
      <c r="D34" s="3" t="s">
        <v>7</v>
      </c>
      <c r="E34" s="12" t="s">
        <v>7</v>
      </c>
      <c r="F34" s="12" t="s">
        <v>7</v>
      </c>
      <c r="G34" s="12" t="s">
        <v>7</v>
      </c>
      <c r="H34" s="12" t="s">
        <v>7</v>
      </c>
      <c r="I34" s="12" t="s">
        <v>7</v>
      </c>
      <c r="J34" s="12" t="s">
        <v>7</v>
      </c>
      <c r="K34" s="12" t="s">
        <v>7</v>
      </c>
      <c r="L34" s="12" t="s">
        <v>7</v>
      </c>
      <c r="M34" s="12" t="s">
        <v>7</v>
      </c>
      <c r="N34" s="12" t="s">
        <v>7</v>
      </c>
      <c r="O34" s="12" t="s">
        <v>7</v>
      </c>
      <c r="P34" s="12" t="s">
        <v>7</v>
      </c>
      <c r="R34">
        <f>16*100/24</f>
        <v>66.66666666666667</v>
      </c>
    </row>
    <row r="35" spans="1:16" ht="71.25" customHeight="1">
      <c r="A35" s="224"/>
      <c r="B35" s="224"/>
      <c r="C35" s="2" t="s">
        <v>54</v>
      </c>
      <c r="D35" s="3" t="s">
        <v>24</v>
      </c>
      <c r="E35" s="24">
        <v>0.22</v>
      </c>
      <c r="F35" s="24">
        <v>0.402</v>
      </c>
      <c r="G35" s="24">
        <v>0.413</v>
      </c>
      <c r="H35" s="9">
        <v>0.408</v>
      </c>
      <c r="I35" s="24">
        <v>0.18</v>
      </c>
      <c r="J35" s="9">
        <v>0.19</v>
      </c>
      <c r="K35" s="9">
        <v>0.2</v>
      </c>
      <c r="L35" s="9">
        <v>0.25</v>
      </c>
      <c r="M35" s="9">
        <v>0.22</v>
      </c>
      <c r="N35" s="24">
        <v>0.289</v>
      </c>
      <c r="O35" s="9">
        <v>0.4</v>
      </c>
      <c r="P35" s="9">
        <v>0.42</v>
      </c>
    </row>
    <row r="36" spans="1:16" ht="31.5">
      <c r="A36" s="223">
        <v>12</v>
      </c>
      <c r="B36" s="223" t="s">
        <v>25</v>
      </c>
      <c r="C36" s="2" t="s">
        <v>26</v>
      </c>
      <c r="D36" s="3" t="s">
        <v>17</v>
      </c>
      <c r="E36" s="9">
        <v>1</v>
      </c>
      <c r="F36" s="9">
        <v>1</v>
      </c>
      <c r="G36" s="9">
        <v>1</v>
      </c>
      <c r="H36" s="9">
        <v>1</v>
      </c>
      <c r="I36" s="9">
        <v>1</v>
      </c>
      <c r="J36" s="9">
        <v>1</v>
      </c>
      <c r="K36" s="9">
        <v>1</v>
      </c>
      <c r="L36" s="9">
        <v>1</v>
      </c>
      <c r="M36" s="9">
        <v>1</v>
      </c>
      <c r="N36" s="9">
        <v>1</v>
      </c>
      <c r="O36" s="9">
        <v>1</v>
      </c>
      <c r="P36" s="9">
        <v>1</v>
      </c>
    </row>
    <row r="37" spans="1:17" ht="63">
      <c r="A37" s="225"/>
      <c r="B37" s="225"/>
      <c r="C37" s="2" t="s">
        <v>27</v>
      </c>
      <c r="D37" s="3" t="s">
        <v>5</v>
      </c>
      <c r="E37" s="9">
        <v>0.796</v>
      </c>
      <c r="F37" s="9">
        <v>0.705</v>
      </c>
      <c r="G37" s="9">
        <v>0.65</v>
      </c>
      <c r="H37" s="9">
        <v>0.64</v>
      </c>
      <c r="I37" s="24">
        <v>0.92</v>
      </c>
      <c r="J37" s="9">
        <v>0.91</v>
      </c>
      <c r="K37" s="9">
        <v>0.9</v>
      </c>
      <c r="L37" s="24">
        <v>0.882</v>
      </c>
      <c r="M37" s="9">
        <v>0.9</v>
      </c>
      <c r="N37" s="9">
        <v>0.89</v>
      </c>
      <c r="O37" s="9">
        <v>0.686</v>
      </c>
      <c r="P37" s="9">
        <v>0.636</v>
      </c>
      <c r="Q37" s="25"/>
    </row>
    <row r="38" spans="1:16" ht="63">
      <c r="A38" s="225"/>
      <c r="B38" s="225"/>
      <c r="C38" s="2" t="s">
        <v>55</v>
      </c>
      <c r="D38" s="13">
        <v>1</v>
      </c>
      <c r="E38" s="9">
        <v>0.8</v>
      </c>
      <c r="F38" s="9">
        <v>0.75</v>
      </c>
      <c r="G38" s="9">
        <v>0.7</v>
      </c>
      <c r="H38" s="9">
        <v>0.71</v>
      </c>
      <c r="I38" s="9">
        <v>0.96</v>
      </c>
      <c r="J38" s="9">
        <v>0.95</v>
      </c>
      <c r="K38" s="9">
        <v>0.97</v>
      </c>
      <c r="L38" s="9">
        <v>0.98</v>
      </c>
      <c r="M38" s="9">
        <v>0.97</v>
      </c>
      <c r="N38" s="9">
        <v>0.96</v>
      </c>
      <c r="O38" s="9">
        <v>0.94</v>
      </c>
      <c r="P38" s="9">
        <v>0.7</v>
      </c>
    </row>
    <row r="39" spans="1:17" ht="47.25">
      <c r="A39" s="225"/>
      <c r="B39" s="225"/>
      <c r="C39" s="2" t="s">
        <v>56</v>
      </c>
      <c r="D39" s="3" t="s">
        <v>69</v>
      </c>
      <c r="E39" s="9">
        <v>0.61</v>
      </c>
      <c r="F39" s="9">
        <v>0.54</v>
      </c>
      <c r="G39" s="9">
        <v>0.52</v>
      </c>
      <c r="H39" s="9">
        <v>0.51</v>
      </c>
      <c r="I39" s="9">
        <v>0.78</v>
      </c>
      <c r="J39" s="9">
        <v>0.75</v>
      </c>
      <c r="K39" s="9">
        <v>0.73</v>
      </c>
      <c r="L39" s="9">
        <v>0.72</v>
      </c>
      <c r="M39" s="9">
        <v>0.75</v>
      </c>
      <c r="N39" s="9">
        <v>0.7</v>
      </c>
      <c r="O39" s="9">
        <v>0.56</v>
      </c>
      <c r="P39" s="9">
        <v>0.54</v>
      </c>
      <c r="Q39" s="27"/>
    </row>
    <row r="40" spans="1:16" ht="63">
      <c r="A40" s="224"/>
      <c r="B40" s="224"/>
      <c r="C40" s="2" t="s">
        <v>57</v>
      </c>
      <c r="D40" s="13">
        <v>1</v>
      </c>
      <c r="E40" s="14">
        <v>1</v>
      </c>
      <c r="F40" s="14">
        <v>1</v>
      </c>
      <c r="G40" s="14">
        <v>1</v>
      </c>
      <c r="H40" s="14">
        <v>1</v>
      </c>
      <c r="I40" s="14">
        <v>1</v>
      </c>
      <c r="J40" s="14">
        <v>1</v>
      </c>
      <c r="K40" s="14">
        <v>1</v>
      </c>
      <c r="L40" s="14">
        <v>1</v>
      </c>
      <c r="M40" s="14">
        <v>1</v>
      </c>
      <c r="N40" s="14">
        <v>1</v>
      </c>
      <c r="O40" s="14">
        <v>1</v>
      </c>
      <c r="P40" s="14">
        <v>1</v>
      </c>
    </row>
    <row r="41" spans="1:16" ht="67.5" customHeight="1">
      <c r="A41" s="223">
        <v>13</v>
      </c>
      <c r="B41" s="223" t="s">
        <v>86</v>
      </c>
      <c r="C41" s="2" t="s">
        <v>58</v>
      </c>
      <c r="D41" s="3" t="s">
        <v>7</v>
      </c>
      <c r="E41" s="4" t="s">
        <v>7</v>
      </c>
      <c r="F41" s="4" t="s">
        <v>7</v>
      </c>
      <c r="G41" s="4" t="s">
        <v>7</v>
      </c>
      <c r="H41" s="4" t="s">
        <v>7</v>
      </c>
      <c r="I41" s="4" t="s">
        <v>7</v>
      </c>
      <c r="J41" s="4" t="s">
        <v>7</v>
      </c>
      <c r="K41" s="4" t="s">
        <v>7</v>
      </c>
      <c r="L41" s="4" t="s">
        <v>7</v>
      </c>
      <c r="M41" s="4" t="s">
        <v>7</v>
      </c>
      <c r="N41" s="4" t="s">
        <v>7</v>
      </c>
      <c r="O41" s="4" t="s">
        <v>7</v>
      </c>
      <c r="P41" s="4" t="s">
        <v>7</v>
      </c>
    </row>
    <row r="42" spans="1:16" ht="31.5">
      <c r="A42" s="225"/>
      <c r="B42" s="225"/>
      <c r="C42" s="2" t="s">
        <v>59</v>
      </c>
      <c r="D42" s="3" t="s">
        <v>7</v>
      </c>
      <c r="E42" s="4" t="s">
        <v>7</v>
      </c>
      <c r="F42" s="4" t="s">
        <v>7</v>
      </c>
      <c r="G42" s="4" t="s">
        <v>7</v>
      </c>
      <c r="H42" s="4" t="s">
        <v>7</v>
      </c>
      <c r="I42" s="4" t="s">
        <v>7</v>
      </c>
      <c r="J42" s="4" t="s">
        <v>7</v>
      </c>
      <c r="K42" s="4" t="s">
        <v>7</v>
      </c>
      <c r="L42" s="4" t="s">
        <v>7</v>
      </c>
      <c r="M42" s="4" t="s">
        <v>7</v>
      </c>
      <c r="N42" s="4" t="s">
        <v>7</v>
      </c>
      <c r="O42" s="4" t="s">
        <v>7</v>
      </c>
      <c r="P42" s="4" t="s">
        <v>7</v>
      </c>
    </row>
    <row r="43" spans="1:16" ht="31.5">
      <c r="A43" s="225"/>
      <c r="B43" s="225"/>
      <c r="C43" s="2" t="s">
        <v>60</v>
      </c>
      <c r="D43" s="3" t="s">
        <v>7</v>
      </c>
      <c r="E43" s="4" t="s">
        <v>7</v>
      </c>
      <c r="F43" s="4" t="s">
        <v>7</v>
      </c>
      <c r="G43" s="4" t="s">
        <v>7</v>
      </c>
      <c r="H43" s="4" t="s">
        <v>7</v>
      </c>
      <c r="I43" s="4" t="s">
        <v>7</v>
      </c>
      <c r="J43" s="4" t="s">
        <v>7</v>
      </c>
      <c r="K43" s="4" t="s">
        <v>7</v>
      </c>
      <c r="L43" s="4" t="s">
        <v>7</v>
      </c>
      <c r="M43" s="4" t="s">
        <v>7</v>
      </c>
      <c r="N43" s="4" t="s">
        <v>7</v>
      </c>
      <c r="O43" s="4" t="s">
        <v>7</v>
      </c>
      <c r="P43" s="4" t="s">
        <v>7</v>
      </c>
    </row>
    <row r="44" spans="1:16" ht="63" customHeight="1">
      <c r="A44" s="225"/>
      <c r="B44" s="225"/>
      <c r="C44" s="2" t="s">
        <v>61</v>
      </c>
      <c r="D44" s="3" t="s">
        <v>7</v>
      </c>
      <c r="E44" s="18" t="s">
        <v>7</v>
      </c>
      <c r="F44" s="18" t="s">
        <v>7</v>
      </c>
      <c r="G44" s="18" t="s">
        <v>7</v>
      </c>
      <c r="H44" s="18" t="s">
        <v>7</v>
      </c>
      <c r="I44" s="18" t="s">
        <v>7</v>
      </c>
      <c r="J44" s="18" t="s">
        <v>7</v>
      </c>
      <c r="K44" s="18" t="s">
        <v>7</v>
      </c>
      <c r="L44" s="18" t="s">
        <v>7</v>
      </c>
      <c r="M44" s="18" t="s">
        <v>7</v>
      </c>
      <c r="N44" s="18" t="s">
        <v>7</v>
      </c>
      <c r="O44" s="18" t="s">
        <v>7</v>
      </c>
      <c r="P44" s="18" t="s">
        <v>7</v>
      </c>
    </row>
    <row r="45" spans="1:16" ht="78.75">
      <c r="A45" s="224"/>
      <c r="B45" s="224"/>
      <c r="C45" s="2" t="s">
        <v>62</v>
      </c>
      <c r="D45" s="3" t="s">
        <v>7</v>
      </c>
      <c r="E45" s="4" t="s">
        <v>7</v>
      </c>
      <c r="F45" s="4" t="s">
        <v>7</v>
      </c>
      <c r="G45" s="4" t="s">
        <v>7</v>
      </c>
      <c r="H45" s="4" t="s">
        <v>7</v>
      </c>
      <c r="I45" s="4" t="s">
        <v>7</v>
      </c>
      <c r="J45" s="4" t="s">
        <v>7</v>
      </c>
      <c r="K45" s="4" t="s">
        <v>7</v>
      </c>
      <c r="L45" s="4" t="s">
        <v>7</v>
      </c>
      <c r="M45" s="4" t="s">
        <v>7</v>
      </c>
      <c r="N45" s="4" t="s">
        <v>7</v>
      </c>
      <c r="O45" s="4" t="s">
        <v>7</v>
      </c>
      <c r="P45" s="4" t="s">
        <v>7</v>
      </c>
    </row>
    <row r="46" spans="1:16" ht="63">
      <c r="A46" s="223">
        <v>14</v>
      </c>
      <c r="B46" s="19" t="s">
        <v>72</v>
      </c>
      <c r="C46" s="2" t="s">
        <v>63</v>
      </c>
      <c r="D46" s="3" t="s">
        <v>7</v>
      </c>
      <c r="E46" s="18" t="s">
        <v>7</v>
      </c>
      <c r="F46" s="18" t="s">
        <v>7</v>
      </c>
      <c r="G46" s="18" t="s">
        <v>7</v>
      </c>
      <c r="H46" s="4" t="s">
        <v>7</v>
      </c>
      <c r="I46" s="4" t="s">
        <v>7</v>
      </c>
      <c r="J46" s="4" t="s">
        <v>7</v>
      </c>
      <c r="K46" s="4" t="s">
        <v>7</v>
      </c>
      <c r="L46" s="18" t="s">
        <v>7</v>
      </c>
      <c r="M46" s="18" t="s">
        <v>7</v>
      </c>
      <c r="N46" s="18" t="s">
        <v>7</v>
      </c>
      <c r="O46" s="18" t="s">
        <v>7</v>
      </c>
      <c r="P46" s="18" t="s">
        <v>7</v>
      </c>
    </row>
    <row r="47" spans="1:16" ht="117.75" customHeight="1">
      <c r="A47" s="224"/>
      <c r="B47" s="20"/>
      <c r="C47" s="2" t="s">
        <v>64</v>
      </c>
      <c r="D47" s="3" t="s">
        <v>7</v>
      </c>
      <c r="E47" s="18" t="s">
        <v>7</v>
      </c>
      <c r="F47" s="18" t="s">
        <v>7</v>
      </c>
      <c r="G47" s="18" t="s">
        <v>7</v>
      </c>
      <c r="H47" s="4" t="s">
        <v>7</v>
      </c>
      <c r="I47" s="4" t="s">
        <v>7</v>
      </c>
      <c r="J47" s="4" t="s">
        <v>7</v>
      </c>
      <c r="K47" s="4" t="s">
        <v>7</v>
      </c>
      <c r="L47" s="18" t="s">
        <v>7</v>
      </c>
      <c r="M47" s="18" t="s">
        <v>7</v>
      </c>
      <c r="N47" s="18" t="s">
        <v>7</v>
      </c>
      <c r="O47" s="18" t="s">
        <v>7</v>
      </c>
      <c r="P47" s="18" t="s">
        <v>7</v>
      </c>
    </row>
    <row r="48" spans="1:16" ht="85.5" customHeight="1">
      <c r="A48" s="223">
        <v>15</v>
      </c>
      <c r="B48" s="19" t="s">
        <v>65</v>
      </c>
      <c r="C48" s="2" t="s">
        <v>66</v>
      </c>
      <c r="D48" s="13">
        <v>1</v>
      </c>
      <c r="E48" s="9">
        <v>1</v>
      </c>
      <c r="F48" s="9">
        <v>1</v>
      </c>
      <c r="G48" s="9">
        <v>1</v>
      </c>
      <c r="H48" s="9">
        <v>1</v>
      </c>
      <c r="I48" s="9">
        <v>1</v>
      </c>
      <c r="J48" s="9">
        <v>1</v>
      </c>
      <c r="K48" s="9">
        <v>1</v>
      </c>
      <c r="L48" s="9">
        <v>1</v>
      </c>
      <c r="M48" s="9">
        <v>1</v>
      </c>
      <c r="N48" s="9">
        <v>1</v>
      </c>
      <c r="O48" s="9">
        <v>1</v>
      </c>
      <c r="P48" s="9">
        <v>1</v>
      </c>
    </row>
    <row r="49" spans="1:16" ht="79.5" customHeight="1">
      <c r="A49" s="224"/>
      <c r="B49" s="20"/>
      <c r="C49" s="2" t="s">
        <v>28</v>
      </c>
      <c r="D49" s="3" t="s">
        <v>7</v>
      </c>
      <c r="E49" s="4" t="s">
        <v>7</v>
      </c>
      <c r="F49" s="4" t="s">
        <v>7</v>
      </c>
      <c r="G49" s="4" t="s">
        <v>7</v>
      </c>
      <c r="H49" s="4" t="s">
        <v>7</v>
      </c>
      <c r="I49" s="4" t="s">
        <v>7</v>
      </c>
      <c r="J49" s="4" t="s">
        <v>7</v>
      </c>
      <c r="K49" s="4" t="s">
        <v>7</v>
      </c>
      <c r="L49" s="4" t="s">
        <v>7</v>
      </c>
      <c r="M49" s="4" t="s">
        <v>7</v>
      </c>
      <c r="N49" s="4" t="s">
        <v>7</v>
      </c>
      <c r="O49" s="4" t="s">
        <v>7</v>
      </c>
      <c r="P49" s="4" t="s">
        <v>7</v>
      </c>
    </row>
    <row r="50" spans="1:17" ht="16.5">
      <c r="A50" s="1"/>
      <c r="B50" s="1"/>
      <c r="C50" s="1"/>
      <c r="D50" s="1"/>
      <c r="E50" s="1"/>
      <c r="F50" s="1"/>
      <c r="G50" s="1"/>
      <c r="H50" s="1"/>
      <c r="I50" s="1"/>
      <c r="J50" s="1"/>
      <c r="K50" s="1"/>
      <c r="L50" s="1"/>
      <c r="M50" s="1"/>
      <c r="N50" s="1"/>
      <c r="O50" s="1"/>
      <c r="P50" s="1"/>
      <c r="Q50" s="1"/>
    </row>
    <row r="51" spans="1:17" ht="16.5">
      <c r="A51" s="1"/>
      <c r="B51" s="1"/>
      <c r="C51" s="1"/>
      <c r="D51" s="1"/>
      <c r="E51" s="1"/>
      <c r="F51" s="1"/>
      <c r="G51" s="1"/>
      <c r="H51" s="1"/>
      <c r="I51" s="1"/>
      <c r="J51" s="1"/>
      <c r="K51" s="1"/>
      <c r="L51" s="1"/>
      <c r="M51" s="1"/>
      <c r="N51" s="1"/>
      <c r="O51" s="1"/>
      <c r="P51" s="1"/>
      <c r="Q51" s="1"/>
    </row>
    <row r="52" spans="1:17" ht="17.25">
      <c r="A52" s="15"/>
      <c r="B52" s="15"/>
      <c r="C52" s="16"/>
      <c r="D52" s="17"/>
      <c r="E52" s="15"/>
      <c r="F52" s="15"/>
      <c r="G52" s="15"/>
      <c r="H52" s="15"/>
      <c r="I52" s="220"/>
      <c r="J52" s="220"/>
      <c r="K52" s="220"/>
      <c r="L52" s="15"/>
      <c r="M52" s="15"/>
      <c r="N52" s="15"/>
      <c r="O52" s="15"/>
      <c r="P52" s="15"/>
      <c r="Q52" s="15"/>
    </row>
    <row r="53" spans="1:17" ht="17.25">
      <c r="A53" s="15"/>
      <c r="B53" s="15"/>
      <c r="C53" s="16"/>
      <c r="D53" s="17"/>
      <c r="E53" s="15"/>
      <c r="F53" s="15"/>
      <c r="G53" s="15"/>
      <c r="H53" s="15"/>
      <c r="I53" s="220"/>
      <c r="J53" s="220"/>
      <c r="K53" s="220"/>
      <c r="L53" s="15"/>
      <c r="M53" s="15"/>
      <c r="N53" s="15"/>
      <c r="O53" s="15"/>
      <c r="P53" s="15"/>
      <c r="Q53" s="15"/>
    </row>
  </sheetData>
  <sheetProtection/>
  <mergeCells count="38">
    <mergeCell ref="O4:O5"/>
    <mergeCell ref="P4:P5"/>
    <mergeCell ref="G4:G5"/>
    <mergeCell ref="H4:H5"/>
    <mergeCell ref="M4:M5"/>
    <mergeCell ref="N4:N5"/>
    <mergeCell ref="A1:Q1"/>
    <mergeCell ref="A2:Q2"/>
    <mergeCell ref="A4:A5"/>
    <mergeCell ref="B4:B5"/>
    <mergeCell ref="C4:C5"/>
    <mergeCell ref="D4:D5"/>
    <mergeCell ref="A13:A17"/>
    <mergeCell ref="B13:B17"/>
    <mergeCell ref="I4:I5"/>
    <mergeCell ref="J4:J5"/>
    <mergeCell ref="K4:K5"/>
    <mergeCell ref="L4:L5"/>
    <mergeCell ref="E4:E5"/>
    <mergeCell ref="F4:F5"/>
    <mergeCell ref="A6:A10"/>
    <mergeCell ref="B6:B10"/>
    <mergeCell ref="A18:A19"/>
    <mergeCell ref="B18:B19"/>
    <mergeCell ref="A20:A24"/>
    <mergeCell ref="B20:B21"/>
    <mergeCell ref="A28:A32"/>
    <mergeCell ref="B28:B32"/>
    <mergeCell ref="A46:A47"/>
    <mergeCell ref="A48:A49"/>
    <mergeCell ref="I52:K52"/>
    <mergeCell ref="I53:K53"/>
    <mergeCell ref="A33:A35"/>
    <mergeCell ref="B33:B35"/>
    <mergeCell ref="A36:A40"/>
    <mergeCell ref="B36:B40"/>
    <mergeCell ref="A41:A45"/>
    <mergeCell ref="B41:B4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Q53"/>
  <sheetViews>
    <sheetView zoomScalePageLayoutView="0" workbookViewId="0" topLeftCell="A1">
      <selection activeCell="C7" sqref="C7"/>
    </sheetView>
  </sheetViews>
  <sheetFormatPr defaultColWidth="9.00390625" defaultRowHeight="15.75"/>
  <cols>
    <col min="1" max="1" width="7.375" style="0" customWidth="1"/>
    <col min="2" max="2" width="9.00390625" style="0" customWidth="1"/>
    <col min="3" max="3" width="31.875" style="0" customWidth="1"/>
    <col min="4" max="4" width="10.875" style="0" customWidth="1"/>
    <col min="5" max="5" width="11.00390625" style="0" customWidth="1"/>
    <col min="6" max="6" width="7.75390625" style="0" customWidth="1"/>
    <col min="7" max="7" width="7.50390625" style="0" customWidth="1"/>
    <col min="8" max="8" width="7.625" style="0" customWidth="1"/>
    <col min="9" max="9" width="7.75390625" style="0" customWidth="1"/>
    <col min="10" max="10" width="8.75390625" style="0" customWidth="1"/>
    <col min="11" max="11" width="8.50390625" style="0" customWidth="1"/>
    <col min="12" max="12" width="13.75390625" style="0" customWidth="1"/>
    <col min="13" max="13" width="13.25390625" style="0" customWidth="1"/>
    <col min="14" max="14" width="8.50390625" style="0" customWidth="1"/>
    <col min="15" max="15" width="7.625" style="0" customWidth="1"/>
    <col min="16" max="16" width="9.875" style="0" customWidth="1"/>
    <col min="17" max="17" width="8.50390625" style="0" customWidth="1"/>
  </cols>
  <sheetData>
    <row r="1" spans="1:17" ht="16.5">
      <c r="A1" s="220"/>
      <c r="B1" s="220"/>
      <c r="C1" s="220"/>
      <c r="D1" s="220"/>
      <c r="E1" s="220"/>
      <c r="F1" s="220"/>
      <c r="G1" s="220"/>
      <c r="H1" s="220"/>
      <c r="I1" s="220"/>
      <c r="J1" s="220"/>
      <c r="K1" s="220"/>
      <c r="L1" s="220"/>
      <c r="M1" s="220"/>
      <c r="N1" s="220"/>
      <c r="O1" s="220"/>
      <c r="P1" s="220"/>
      <c r="Q1" s="220"/>
    </row>
    <row r="2" spans="1:17" ht="16.5">
      <c r="A2" s="231" t="s">
        <v>121</v>
      </c>
      <c r="B2" s="231"/>
      <c r="C2" s="231"/>
      <c r="D2" s="231"/>
      <c r="E2" s="231"/>
      <c r="F2" s="231"/>
      <c r="G2" s="231"/>
      <c r="H2" s="231"/>
      <c r="I2" s="231"/>
      <c r="J2" s="231"/>
      <c r="K2" s="231"/>
      <c r="L2" s="231"/>
      <c r="M2" s="231"/>
      <c r="N2" s="231"/>
      <c r="O2" s="231"/>
      <c r="P2" s="231"/>
      <c r="Q2" s="231"/>
    </row>
    <row r="3" spans="1:17" ht="16.5">
      <c r="A3" s="1"/>
      <c r="B3" s="1"/>
      <c r="C3" s="1"/>
      <c r="D3" s="1"/>
      <c r="E3" s="1"/>
      <c r="F3" s="1"/>
      <c r="G3" s="1"/>
      <c r="H3" s="1"/>
      <c r="I3" s="1"/>
      <c r="J3" s="1"/>
      <c r="K3" s="1"/>
      <c r="L3" s="1"/>
      <c r="M3" s="1"/>
      <c r="N3" s="1"/>
      <c r="O3" s="1"/>
      <c r="P3" s="1"/>
      <c r="Q3" s="1"/>
    </row>
    <row r="4" spans="1:12" ht="16.5" customHeight="1">
      <c r="A4" s="223" t="s">
        <v>0</v>
      </c>
      <c r="B4" s="223" t="s">
        <v>1</v>
      </c>
      <c r="C4" s="223" t="s">
        <v>2</v>
      </c>
      <c r="D4" s="227" t="s">
        <v>89</v>
      </c>
      <c r="E4" s="229" t="s">
        <v>114</v>
      </c>
      <c r="F4" s="226" t="s">
        <v>115</v>
      </c>
      <c r="G4" s="226" t="s">
        <v>116</v>
      </c>
      <c r="H4" s="226" t="s">
        <v>117</v>
      </c>
      <c r="I4" s="226" t="s">
        <v>118</v>
      </c>
      <c r="J4" s="226" t="s">
        <v>119</v>
      </c>
      <c r="K4" s="226" t="s">
        <v>120</v>
      </c>
      <c r="L4" s="226" t="s">
        <v>114</v>
      </c>
    </row>
    <row r="5" spans="1:12" ht="98.25" customHeight="1">
      <c r="A5" s="224"/>
      <c r="B5" s="224"/>
      <c r="C5" s="224"/>
      <c r="D5" s="228"/>
      <c r="E5" s="230"/>
      <c r="F5" s="226"/>
      <c r="G5" s="226"/>
      <c r="H5" s="226"/>
      <c r="I5" s="226"/>
      <c r="J5" s="226"/>
      <c r="K5" s="226"/>
      <c r="L5" s="226"/>
    </row>
    <row r="6" spans="1:12" ht="63">
      <c r="A6" s="223">
        <v>1</v>
      </c>
      <c r="B6" s="223" t="s">
        <v>3</v>
      </c>
      <c r="C6" s="2" t="s">
        <v>4</v>
      </c>
      <c r="D6" s="3"/>
      <c r="E6" s="4"/>
      <c r="F6" s="4"/>
      <c r="G6" s="4"/>
      <c r="H6" s="4"/>
      <c r="I6" s="4"/>
      <c r="J6" s="4"/>
      <c r="K6" s="4"/>
      <c r="L6" s="4"/>
    </row>
    <row r="7" spans="1:12" ht="47.25">
      <c r="A7" s="225"/>
      <c r="B7" s="225"/>
      <c r="C7" s="5" t="s">
        <v>30</v>
      </c>
      <c r="D7" s="6">
        <v>0.8</v>
      </c>
      <c r="E7" s="7">
        <v>1</v>
      </c>
      <c r="F7" s="7">
        <v>1</v>
      </c>
      <c r="G7" s="7">
        <v>1</v>
      </c>
      <c r="H7" s="7">
        <v>1</v>
      </c>
      <c r="I7" s="7">
        <v>1</v>
      </c>
      <c r="J7" s="7">
        <v>1</v>
      </c>
      <c r="K7" s="7">
        <v>1</v>
      </c>
      <c r="L7" s="7">
        <v>1</v>
      </c>
    </row>
    <row r="8" spans="1:12" ht="31.5">
      <c r="A8" s="225"/>
      <c r="B8" s="225"/>
      <c r="C8" s="5" t="s">
        <v>31</v>
      </c>
      <c r="D8" s="6" t="s">
        <v>32</v>
      </c>
      <c r="E8" s="7">
        <v>1</v>
      </c>
      <c r="F8" s="7">
        <v>1</v>
      </c>
      <c r="G8" s="7">
        <v>1</v>
      </c>
      <c r="H8" s="7">
        <v>0.9</v>
      </c>
      <c r="I8" s="7">
        <v>1</v>
      </c>
      <c r="J8" s="7">
        <v>1</v>
      </c>
      <c r="K8" s="7">
        <v>1</v>
      </c>
      <c r="L8" s="7">
        <v>1</v>
      </c>
    </row>
    <row r="9" spans="1:12" ht="46.5" customHeight="1">
      <c r="A9" s="225"/>
      <c r="B9" s="225"/>
      <c r="C9" s="2" t="s">
        <v>29</v>
      </c>
      <c r="D9" s="3" t="s">
        <v>7</v>
      </c>
      <c r="E9" s="4" t="s">
        <v>7</v>
      </c>
      <c r="F9" s="4" t="s">
        <v>7</v>
      </c>
      <c r="G9" s="4" t="s">
        <v>7</v>
      </c>
      <c r="H9" s="4" t="s">
        <v>7</v>
      </c>
      <c r="I9" s="4" t="s">
        <v>7</v>
      </c>
      <c r="J9" s="4" t="s">
        <v>7</v>
      </c>
      <c r="K9" s="4" t="s">
        <v>7</v>
      </c>
      <c r="L9" s="4" t="s">
        <v>7</v>
      </c>
    </row>
    <row r="10" spans="1:12" ht="55.5" customHeight="1">
      <c r="A10" s="224"/>
      <c r="B10" s="224"/>
      <c r="C10" s="2" t="s">
        <v>71</v>
      </c>
      <c r="D10" s="3" t="s">
        <v>7</v>
      </c>
      <c r="E10" s="4" t="s">
        <v>7</v>
      </c>
      <c r="F10" s="4" t="s">
        <v>7</v>
      </c>
      <c r="G10" s="4" t="s">
        <v>7</v>
      </c>
      <c r="H10" s="4" t="s">
        <v>7</v>
      </c>
      <c r="I10" s="4" t="s">
        <v>7</v>
      </c>
      <c r="J10" s="4" t="s">
        <v>7</v>
      </c>
      <c r="K10" s="4" t="s">
        <v>7</v>
      </c>
      <c r="L10" s="4" t="s">
        <v>7</v>
      </c>
    </row>
    <row r="11" spans="1:12" ht="73.5" customHeight="1">
      <c r="A11" s="8">
        <v>2</v>
      </c>
      <c r="B11" s="8" t="s">
        <v>6</v>
      </c>
      <c r="C11" s="2" t="s">
        <v>33</v>
      </c>
      <c r="D11" s="3" t="s">
        <v>7</v>
      </c>
      <c r="E11" s="4" t="s">
        <v>7</v>
      </c>
      <c r="F11" s="4" t="s">
        <v>7</v>
      </c>
      <c r="G11" s="4" t="s">
        <v>7</v>
      </c>
      <c r="H11" s="4" t="s">
        <v>7</v>
      </c>
      <c r="I11" s="4" t="s">
        <v>7</v>
      </c>
      <c r="J11" s="4" t="s">
        <v>7</v>
      </c>
      <c r="K11" s="4" t="s">
        <v>7</v>
      </c>
      <c r="L11" s="4" t="s">
        <v>7</v>
      </c>
    </row>
    <row r="12" spans="1:12" ht="57.75" customHeight="1">
      <c r="A12" s="8"/>
      <c r="B12" s="8" t="s">
        <v>8</v>
      </c>
      <c r="C12" s="2" t="s">
        <v>67</v>
      </c>
      <c r="D12" s="3" t="s">
        <v>9</v>
      </c>
      <c r="E12" s="9">
        <v>1</v>
      </c>
      <c r="F12" s="9">
        <v>1</v>
      </c>
      <c r="G12" s="9">
        <v>1</v>
      </c>
      <c r="H12" s="9">
        <v>0.92</v>
      </c>
      <c r="I12" s="9">
        <v>1</v>
      </c>
      <c r="J12" s="9">
        <v>1</v>
      </c>
      <c r="K12" s="9">
        <v>0</v>
      </c>
      <c r="L12" s="9">
        <v>0</v>
      </c>
    </row>
    <row r="13" spans="1:12" ht="65.25" customHeight="1">
      <c r="A13" s="223">
        <v>4</v>
      </c>
      <c r="B13" s="223" t="s">
        <v>21</v>
      </c>
      <c r="C13" s="2" t="s">
        <v>34</v>
      </c>
      <c r="D13" s="3" t="s">
        <v>7</v>
      </c>
      <c r="E13" s="23" t="s">
        <v>70</v>
      </c>
      <c r="F13" s="23" t="s">
        <v>70</v>
      </c>
      <c r="G13" s="23" t="s">
        <v>7</v>
      </c>
      <c r="H13" s="23" t="s">
        <v>70</v>
      </c>
      <c r="I13" s="23" t="s">
        <v>7</v>
      </c>
      <c r="J13" s="23" t="s">
        <v>70</v>
      </c>
      <c r="K13" s="23" t="s">
        <v>70</v>
      </c>
      <c r="L13" s="23" t="s">
        <v>70</v>
      </c>
    </row>
    <row r="14" spans="1:12" ht="99.75" customHeight="1">
      <c r="A14" s="225"/>
      <c r="B14" s="225"/>
      <c r="C14" s="2" t="s">
        <v>35</v>
      </c>
      <c r="D14" s="3" t="s">
        <v>7</v>
      </c>
      <c r="E14" s="23" t="s">
        <v>70</v>
      </c>
      <c r="F14" s="23" t="s">
        <v>70</v>
      </c>
      <c r="G14" s="23" t="s">
        <v>70</v>
      </c>
      <c r="H14" s="23" t="s">
        <v>70</v>
      </c>
      <c r="I14" s="23" t="s">
        <v>70</v>
      </c>
      <c r="J14" s="23" t="s">
        <v>70</v>
      </c>
      <c r="K14" s="23" t="s">
        <v>70</v>
      </c>
      <c r="L14" s="23" t="s">
        <v>70</v>
      </c>
    </row>
    <row r="15" spans="1:12" ht="72.75" customHeight="1">
      <c r="A15" s="225"/>
      <c r="B15" s="225"/>
      <c r="C15" s="2" t="s">
        <v>36</v>
      </c>
      <c r="D15" s="3" t="s">
        <v>7</v>
      </c>
      <c r="E15" s="4" t="s">
        <v>7</v>
      </c>
      <c r="F15" s="4" t="s">
        <v>7</v>
      </c>
      <c r="G15" s="4" t="s">
        <v>7</v>
      </c>
      <c r="H15" s="4" t="s">
        <v>7</v>
      </c>
      <c r="I15" s="23" t="s">
        <v>7</v>
      </c>
      <c r="J15" s="4" t="s">
        <v>7</v>
      </c>
      <c r="K15" s="23" t="s">
        <v>7</v>
      </c>
      <c r="L15" s="23" t="s">
        <v>7</v>
      </c>
    </row>
    <row r="16" spans="1:12" ht="52.5" customHeight="1">
      <c r="A16" s="225"/>
      <c r="B16" s="225"/>
      <c r="C16" s="2" t="s">
        <v>37</v>
      </c>
      <c r="D16" s="3" t="s">
        <v>5</v>
      </c>
      <c r="E16" s="9">
        <v>0.97</v>
      </c>
      <c r="F16" s="9">
        <v>0.894</v>
      </c>
      <c r="G16" s="9">
        <v>0.71</v>
      </c>
      <c r="H16" s="24">
        <v>0.96</v>
      </c>
      <c r="I16" s="24">
        <v>0.91</v>
      </c>
      <c r="J16" s="24">
        <v>0.94</v>
      </c>
      <c r="K16" s="24">
        <v>0.91</v>
      </c>
      <c r="L16" s="24">
        <v>0.94</v>
      </c>
    </row>
    <row r="17" spans="1:12" ht="63">
      <c r="A17" s="224"/>
      <c r="B17" s="224"/>
      <c r="C17" s="2" t="s">
        <v>38</v>
      </c>
      <c r="D17" s="3" t="s">
        <v>5</v>
      </c>
      <c r="E17" s="9">
        <v>1</v>
      </c>
      <c r="F17" s="9">
        <v>1</v>
      </c>
      <c r="G17" s="9">
        <v>1</v>
      </c>
      <c r="H17" s="9">
        <v>1</v>
      </c>
      <c r="I17" s="9">
        <v>1</v>
      </c>
      <c r="J17" s="9">
        <v>1</v>
      </c>
      <c r="K17" s="9">
        <v>1</v>
      </c>
      <c r="L17" s="9">
        <v>1</v>
      </c>
    </row>
    <row r="18" spans="1:12" ht="39.75" customHeight="1">
      <c r="A18" s="221">
        <v>5</v>
      </c>
      <c r="B18" s="221" t="s">
        <v>39</v>
      </c>
      <c r="C18" s="5" t="s">
        <v>40</v>
      </c>
      <c r="D18" s="10" t="s">
        <v>7</v>
      </c>
      <c r="E18" s="11" t="s">
        <v>7</v>
      </c>
      <c r="F18" s="11" t="s">
        <v>7</v>
      </c>
      <c r="G18" s="11" t="s">
        <v>7</v>
      </c>
      <c r="H18" s="11" t="s">
        <v>7</v>
      </c>
      <c r="I18" s="11" t="s">
        <v>7</v>
      </c>
      <c r="J18" s="11" t="s">
        <v>7</v>
      </c>
      <c r="K18" s="11" t="s">
        <v>7</v>
      </c>
      <c r="L18" s="11" t="s">
        <v>7</v>
      </c>
    </row>
    <row r="19" spans="1:12" ht="54.75" customHeight="1">
      <c r="A19" s="222"/>
      <c r="B19" s="222"/>
      <c r="C19" s="5" t="s">
        <v>41</v>
      </c>
      <c r="D19" s="10" t="s">
        <v>7</v>
      </c>
      <c r="E19" s="22" t="s">
        <v>7</v>
      </c>
      <c r="F19" s="22" t="s">
        <v>7</v>
      </c>
      <c r="G19" s="22" t="s">
        <v>7</v>
      </c>
      <c r="H19" s="22" t="s">
        <v>7</v>
      </c>
      <c r="I19" s="22" t="s">
        <v>7</v>
      </c>
      <c r="J19" s="22" t="s">
        <v>7</v>
      </c>
      <c r="K19" s="22" t="s">
        <v>7</v>
      </c>
      <c r="L19" s="22" t="s">
        <v>7</v>
      </c>
    </row>
    <row r="20" spans="1:12" ht="34.5" customHeight="1">
      <c r="A20" s="223">
        <v>6</v>
      </c>
      <c r="B20" s="223" t="s">
        <v>10</v>
      </c>
      <c r="C20" s="2" t="s">
        <v>42</v>
      </c>
      <c r="D20" s="3" t="s">
        <v>11</v>
      </c>
      <c r="E20" s="18" t="s">
        <v>11</v>
      </c>
      <c r="F20" s="18" t="s">
        <v>11</v>
      </c>
      <c r="G20" s="18" t="s">
        <v>11</v>
      </c>
      <c r="H20" s="18" t="s">
        <v>11</v>
      </c>
      <c r="I20" s="18" t="s">
        <v>11</v>
      </c>
      <c r="J20" s="18" t="s">
        <v>11</v>
      </c>
      <c r="K20" s="18" t="s">
        <v>11</v>
      </c>
      <c r="L20" s="18" t="s">
        <v>11</v>
      </c>
    </row>
    <row r="21" spans="1:12" ht="113.25">
      <c r="A21" s="225"/>
      <c r="B21" s="224"/>
      <c r="C21" s="2" t="s">
        <v>73</v>
      </c>
      <c r="D21" s="3" t="s">
        <v>12</v>
      </c>
      <c r="E21" s="24">
        <v>0.76</v>
      </c>
      <c r="F21" s="9">
        <v>0.74</v>
      </c>
      <c r="G21" s="9">
        <v>0.8</v>
      </c>
      <c r="H21" s="9">
        <v>0.78</v>
      </c>
      <c r="I21" s="9">
        <v>0.92</v>
      </c>
      <c r="J21" s="9">
        <v>0.9</v>
      </c>
      <c r="K21" s="24">
        <v>0.78</v>
      </c>
      <c r="L21" s="24">
        <v>0.8</v>
      </c>
    </row>
    <row r="22" spans="1:12" ht="31.5">
      <c r="A22" s="225"/>
      <c r="B22" s="8"/>
      <c r="C22" s="2" t="s">
        <v>43</v>
      </c>
      <c r="D22" s="3" t="s">
        <v>7</v>
      </c>
      <c r="E22" s="4" t="s">
        <v>7</v>
      </c>
      <c r="F22" s="4" t="s">
        <v>7</v>
      </c>
      <c r="G22" s="4" t="s">
        <v>7</v>
      </c>
      <c r="H22" s="4" t="s">
        <v>7</v>
      </c>
      <c r="I22" s="4" t="s">
        <v>7</v>
      </c>
      <c r="J22" s="4" t="s">
        <v>7</v>
      </c>
      <c r="K22" s="4" t="s">
        <v>7</v>
      </c>
      <c r="L22" s="4" t="s">
        <v>7</v>
      </c>
    </row>
    <row r="23" spans="1:12" ht="47.25">
      <c r="A23" s="225"/>
      <c r="B23" s="8"/>
      <c r="C23" s="2" t="s">
        <v>45</v>
      </c>
      <c r="D23" s="3" t="s">
        <v>7</v>
      </c>
      <c r="E23" s="4" t="s">
        <v>7</v>
      </c>
      <c r="F23" s="4" t="s">
        <v>7</v>
      </c>
      <c r="G23" s="4" t="s">
        <v>7</v>
      </c>
      <c r="H23" s="4" t="s">
        <v>7</v>
      </c>
      <c r="I23" s="4" t="s">
        <v>7</v>
      </c>
      <c r="J23" s="4" t="s">
        <v>7</v>
      </c>
      <c r="K23" s="4" t="s">
        <v>7</v>
      </c>
      <c r="L23" s="4" t="s">
        <v>7</v>
      </c>
    </row>
    <row r="24" spans="1:12" ht="31.5">
      <c r="A24" s="224"/>
      <c r="B24" s="8"/>
      <c r="C24" s="2" t="s">
        <v>44</v>
      </c>
      <c r="D24" s="3" t="s">
        <v>7</v>
      </c>
      <c r="E24" s="18" t="s">
        <v>7</v>
      </c>
      <c r="F24" s="18" t="s">
        <v>7</v>
      </c>
      <c r="G24" s="18" t="s">
        <v>7</v>
      </c>
      <c r="H24" s="18" t="s">
        <v>7</v>
      </c>
      <c r="I24" s="18" t="s">
        <v>7</v>
      </c>
      <c r="J24" s="18" t="s">
        <v>7</v>
      </c>
      <c r="K24" s="18" t="s">
        <v>7</v>
      </c>
      <c r="L24" s="18" t="s">
        <v>7</v>
      </c>
    </row>
    <row r="25" spans="1:12" ht="93" customHeight="1">
      <c r="A25" s="8">
        <v>7</v>
      </c>
      <c r="B25" s="8" t="s">
        <v>13</v>
      </c>
      <c r="C25" s="2" t="s">
        <v>46</v>
      </c>
      <c r="D25" s="3" t="s">
        <v>7</v>
      </c>
      <c r="E25" s="21" t="s">
        <v>70</v>
      </c>
      <c r="F25" s="21" t="s">
        <v>70</v>
      </c>
      <c r="G25" s="21" t="s">
        <v>70</v>
      </c>
      <c r="H25" s="21" t="s">
        <v>70</v>
      </c>
      <c r="I25" s="21" t="s">
        <v>70</v>
      </c>
      <c r="J25" s="21" t="s">
        <v>70</v>
      </c>
      <c r="K25" s="21" t="s">
        <v>70</v>
      </c>
      <c r="L25" s="21" t="s">
        <v>70</v>
      </c>
    </row>
    <row r="26" spans="1:12" ht="39.75" customHeight="1">
      <c r="A26" s="8">
        <v>8</v>
      </c>
      <c r="B26" s="8" t="s">
        <v>14</v>
      </c>
      <c r="C26" s="2" t="s">
        <v>47</v>
      </c>
      <c r="D26" s="3" t="s">
        <v>15</v>
      </c>
      <c r="E26" s="9">
        <v>0.361</v>
      </c>
      <c r="F26" s="24">
        <v>0.338</v>
      </c>
      <c r="G26" s="24">
        <v>0.22</v>
      </c>
      <c r="H26" s="24">
        <v>0.338</v>
      </c>
      <c r="I26" s="24">
        <v>0.298</v>
      </c>
      <c r="J26" s="24">
        <v>0.5</v>
      </c>
      <c r="K26" s="24">
        <v>0.5</v>
      </c>
      <c r="L26" s="9">
        <v>0.5</v>
      </c>
    </row>
    <row r="27" spans="1:12" ht="72" customHeight="1">
      <c r="A27" s="8">
        <v>9</v>
      </c>
      <c r="B27" s="8" t="s">
        <v>16</v>
      </c>
      <c r="C27" s="2" t="s">
        <v>48</v>
      </c>
      <c r="D27" s="3" t="s">
        <v>17</v>
      </c>
      <c r="E27" s="24">
        <v>0.94</v>
      </c>
      <c r="F27" s="9">
        <v>0.9</v>
      </c>
      <c r="G27" s="9">
        <v>0.91</v>
      </c>
      <c r="H27" s="9">
        <v>0.92</v>
      </c>
      <c r="I27" s="9">
        <v>0.84</v>
      </c>
      <c r="J27" s="9">
        <v>0.95</v>
      </c>
      <c r="K27" s="9">
        <v>0.91</v>
      </c>
      <c r="L27" s="9">
        <v>0.96</v>
      </c>
    </row>
    <row r="28" spans="1:12" ht="78.75">
      <c r="A28" s="223">
        <v>10</v>
      </c>
      <c r="B28" s="223" t="s">
        <v>18</v>
      </c>
      <c r="C28" s="2" t="s">
        <v>49</v>
      </c>
      <c r="D28" s="3" t="s">
        <v>7</v>
      </c>
      <c r="E28" s="4" t="s">
        <v>7</v>
      </c>
      <c r="F28" s="4" t="s">
        <v>7</v>
      </c>
      <c r="G28" s="4" t="s">
        <v>7</v>
      </c>
      <c r="H28" s="4" t="s">
        <v>7</v>
      </c>
      <c r="I28" s="4" t="s">
        <v>7</v>
      </c>
      <c r="J28" s="4" t="s">
        <v>7</v>
      </c>
      <c r="K28" s="4" t="s">
        <v>7</v>
      </c>
      <c r="L28" s="4" t="s">
        <v>7</v>
      </c>
    </row>
    <row r="29" spans="1:12" ht="81" customHeight="1">
      <c r="A29" s="225"/>
      <c r="B29" s="225"/>
      <c r="C29" s="2" t="s">
        <v>50</v>
      </c>
      <c r="D29" s="3" t="s">
        <v>7</v>
      </c>
      <c r="E29" s="26" t="s">
        <v>7</v>
      </c>
      <c r="F29" s="26" t="s">
        <v>7</v>
      </c>
      <c r="G29" s="26" t="s">
        <v>7</v>
      </c>
      <c r="H29" s="26" t="s">
        <v>7</v>
      </c>
      <c r="I29" s="26" t="s">
        <v>7</v>
      </c>
      <c r="J29" s="26" t="s">
        <v>7</v>
      </c>
      <c r="K29" s="26" t="s">
        <v>7</v>
      </c>
      <c r="L29" s="26" t="s">
        <v>7</v>
      </c>
    </row>
    <row r="30" spans="1:13" ht="114" customHeight="1">
      <c r="A30" s="225"/>
      <c r="B30" s="225"/>
      <c r="C30" s="2" t="s">
        <v>51</v>
      </c>
      <c r="D30" s="3" t="s">
        <v>5</v>
      </c>
      <c r="E30" s="9">
        <v>0.673</v>
      </c>
      <c r="F30" s="9">
        <v>0.71</v>
      </c>
      <c r="G30" s="9">
        <v>0.725</v>
      </c>
      <c r="H30" s="9">
        <v>0.712</v>
      </c>
      <c r="I30" s="9">
        <v>0.65</v>
      </c>
      <c r="J30" s="9">
        <v>0.73</v>
      </c>
      <c r="K30" s="9">
        <v>0.68</v>
      </c>
      <c r="L30" s="9">
        <v>0.718</v>
      </c>
      <c r="M30" s="25"/>
    </row>
    <row r="31" spans="1:13" ht="137.25" customHeight="1">
      <c r="A31" s="225"/>
      <c r="B31" s="225"/>
      <c r="C31" s="2" t="s">
        <v>68</v>
      </c>
      <c r="D31" s="3" t="s">
        <v>5</v>
      </c>
      <c r="E31" s="9">
        <v>1</v>
      </c>
      <c r="F31" s="9">
        <v>1</v>
      </c>
      <c r="G31" s="9">
        <v>1</v>
      </c>
      <c r="H31" s="9">
        <v>1</v>
      </c>
      <c r="I31" s="9">
        <v>1</v>
      </c>
      <c r="J31" s="9">
        <v>1</v>
      </c>
      <c r="K31" s="9">
        <v>1</v>
      </c>
      <c r="L31" s="9">
        <v>1</v>
      </c>
      <c r="M31" s="25"/>
    </row>
    <row r="32" spans="1:13" ht="59.25" customHeight="1">
      <c r="A32" s="224"/>
      <c r="B32" s="224"/>
      <c r="C32" s="2" t="s">
        <v>52</v>
      </c>
      <c r="D32" s="3" t="s">
        <v>20</v>
      </c>
      <c r="E32" s="9">
        <v>0.33</v>
      </c>
      <c r="F32" s="9">
        <v>0.35</v>
      </c>
      <c r="G32" s="9">
        <v>0.4</v>
      </c>
      <c r="H32" s="9">
        <v>0.36</v>
      </c>
      <c r="I32" s="9">
        <v>0.3</v>
      </c>
      <c r="J32" s="9">
        <v>0.36</v>
      </c>
      <c r="K32" s="9">
        <v>0.34</v>
      </c>
      <c r="L32" s="9">
        <v>0.2</v>
      </c>
      <c r="M32" s="25"/>
    </row>
    <row r="33" spans="1:12" ht="16.5">
      <c r="A33" s="223">
        <v>11</v>
      </c>
      <c r="B33" s="223" t="s">
        <v>22</v>
      </c>
      <c r="C33" s="2" t="s">
        <v>23</v>
      </c>
      <c r="D33" s="3" t="s">
        <v>19</v>
      </c>
      <c r="E33" s="9">
        <v>1</v>
      </c>
      <c r="F33" s="9">
        <v>1</v>
      </c>
      <c r="G33" s="9">
        <v>1</v>
      </c>
      <c r="H33" s="9">
        <v>1</v>
      </c>
      <c r="I33" s="9">
        <v>1</v>
      </c>
      <c r="J33" s="9">
        <v>1</v>
      </c>
      <c r="K33" s="9">
        <v>1</v>
      </c>
      <c r="L33" s="9">
        <v>1</v>
      </c>
    </row>
    <row r="34" spans="1:12" ht="94.5">
      <c r="A34" s="225"/>
      <c r="B34" s="225"/>
      <c r="C34" s="2" t="s">
        <v>53</v>
      </c>
      <c r="D34" s="3" t="s">
        <v>7</v>
      </c>
      <c r="E34" s="12" t="s">
        <v>7</v>
      </c>
      <c r="F34" s="12" t="s">
        <v>7</v>
      </c>
      <c r="G34" s="12" t="s">
        <v>7</v>
      </c>
      <c r="H34" s="12" t="s">
        <v>7</v>
      </c>
      <c r="I34" s="12" t="s">
        <v>7</v>
      </c>
      <c r="J34" s="12" t="s">
        <v>7</v>
      </c>
      <c r="K34" s="12" t="s">
        <v>7</v>
      </c>
      <c r="L34" s="12" t="s">
        <v>7</v>
      </c>
    </row>
    <row r="35" spans="1:12" ht="71.25" customHeight="1">
      <c r="A35" s="224"/>
      <c r="B35" s="224"/>
      <c r="C35" s="38" t="s">
        <v>54</v>
      </c>
      <c r="D35" s="39" t="s">
        <v>24</v>
      </c>
      <c r="E35" s="40">
        <v>0.43</v>
      </c>
      <c r="F35" s="40">
        <v>0.39</v>
      </c>
      <c r="G35" s="40">
        <v>0.405</v>
      </c>
      <c r="H35" s="41">
        <v>0.426</v>
      </c>
      <c r="I35" s="40">
        <v>0.382</v>
      </c>
      <c r="J35" s="41">
        <v>0.395</v>
      </c>
      <c r="K35" s="41">
        <v>0.39</v>
      </c>
      <c r="L35" s="41">
        <v>0.45</v>
      </c>
    </row>
    <row r="36" spans="1:12" ht="31.5">
      <c r="A36" s="223">
        <v>12</v>
      </c>
      <c r="B36" s="223" t="s">
        <v>25</v>
      </c>
      <c r="C36" s="2" t="s">
        <v>26</v>
      </c>
      <c r="D36" s="3" t="s">
        <v>17</v>
      </c>
      <c r="E36" s="9">
        <v>1</v>
      </c>
      <c r="F36" s="9">
        <v>1</v>
      </c>
      <c r="G36" s="9">
        <v>1</v>
      </c>
      <c r="H36" s="9">
        <v>1</v>
      </c>
      <c r="I36" s="9">
        <v>1</v>
      </c>
      <c r="J36" s="9">
        <v>1</v>
      </c>
      <c r="K36" s="9">
        <v>1</v>
      </c>
      <c r="L36" s="9">
        <v>1</v>
      </c>
    </row>
    <row r="37" spans="1:13" ht="63">
      <c r="A37" s="225"/>
      <c r="B37" s="225"/>
      <c r="C37" s="2" t="s">
        <v>27</v>
      </c>
      <c r="D37" s="3" t="s">
        <v>5</v>
      </c>
      <c r="E37" s="9">
        <v>0.35</v>
      </c>
      <c r="F37" s="9">
        <v>0.4</v>
      </c>
      <c r="G37" s="9">
        <v>0.6</v>
      </c>
      <c r="H37" s="9">
        <v>0.46</v>
      </c>
      <c r="I37" s="24">
        <v>0.52</v>
      </c>
      <c r="J37" s="9">
        <v>0.4</v>
      </c>
      <c r="K37" s="9">
        <v>0.32</v>
      </c>
      <c r="L37" s="24">
        <v>0.55</v>
      </c>
      <c r="M37" s="25"/>
    </row>
    <row r="38" spans="1:12" ht="63">
      <c r="A38" s="225"/>
      <c r="B38" s="225"/>
      <c r="C38" s="2" t="s">
        <v>55</v>
      </c>
      <c r="D38" s="13">
        <v>1</v>
      </c>
      <c r="E38" s="9">
        <v>0.9</v>
      </c>
      <c r="F38" s="9">
        <v>1</v>
      </c>
      <c r="G38" s="9">
        <v>1</v>
      </c>
      <c r="H38" s="9">
        <v>1</v>
      </c>
      <c r="I38" s="9">
        <v>1</v>
      </c>
      <c r="J38" s="9">
        <v>0.95</v>
      </c>
      <c r="K38" s="9">
        <v>1</v>
      </c>
      <c r="L38" s="9">
        <v>1</v>
      </c>
    </row>
    <row r="39" spans="1:13" ht="47.25">
      <c r="A39" s="225"/>
      <c r="B39" s="225"/>
      <c r="C39" s="2" t="s">
        <v>56</v>
      </c>
      <c r="D39" s="3" t="s">
        <v>69</v>
      </c>
      <c r="E39" s="9">
        <v>0.9</v>
      </c>
      <c r="F39" s="9">
        <v>0.9</v>
      </c>
      <c r="G39" s="9">
        <v>0.9</v>
      </c>
      <c r="H39" s="9">
        <v>0.9</v>
      </c>
      <c r="I39" s="9">
        <v>0.9</v>
      </c>
      <c r="J39" s="9">
        <v>0.9</v>
      </c>
      <c r="K39" s="9">
        <v>0.9</v>
      </c>
      <c r="L39" s="9">
        <v>0.9</v>
      </c>
      <c r="M39" s="27"/>
    </row>
    <row r="40" spans="1:12" ht="63">
      <c r="A40" s="224"/>
      <c r="B40" s="224"/>
      <c r="C40" s="2" t="s">
        <v>57</v>
      </c>
      <c r="D40" s="13">
        <v>1</v>
      </c>
      <c r="E40" s="14">
        <v>1</v>
      </c>
      <c r="F40" s="14">
        <v>1</v>
      </c>
      <c r="G40" s="14">
        <v>1</v>
      </c>
      <c r="H40" s="14">
        <v>1</v>
      </c>
      <c r="I40" s="14">
        <v>1</v>
      </c>
      <c r="J40" s="14">
        <v>1</v>
      </c>
      <c r="K40" s="14">
        <v>1</v>
      </c>
      <c r="L40" s="14">
        <v>1</v>
      </c>
    </row>
    <row r="41" spans="1:12" ht="67.5" customHeight="1">
      <c r="A41" s="223">
        <v>13</v>
      </c>
      <c r="B41" s="223" t="s">
        <v>86</v>
      </c>
      <c r="C41" s="2" t="s">
        <v>58</v>
      </c>
      <c r="D41" s="3" t="s">
        <v>7</v>
      </c>
      <c r="E41" s="4" t="s">
        <v>7</v>
      </c>
      <c r="F41" s="4" t="s">
        <v>7</v>
      </c>
      <c r="G41" s="4" t="s">
        <v>7</v>
      </c>
      <c r="H41" s="4" t="s">
        <v>7</v>
      </c>
      <c r="I41" s="4" t="s">
        <v>7</v>
      </c>
      <c r="J41" s="4" t="s">
        <v>7</v>
      </c>
      <c r="K41" s="4" t="s">
        <v>7</v>
      </c>
      <c r="L41" s="4" t="s">
        <v>7</v>
      </c>
    </row>
    <row r="42" spans="1:12" ht="31.5">
      <c r="A42" s="225"/>
      <c r="B42" s="225"/>
      <c r="C42" s="2" t="s">
        <v>59</v>
      </c>
      <c r="D42" s="3" t="s">
        <v>7</v>
      </c>
      <c r="E42" s="4" t="s">
        <v>7</v>
      </c>
      <c r="F42" s="4" t="s">
        <v>7</v>
      </c>
      <c r="G42" s="4" t="s">
        <v>7</v>
      </c>
      <c r="H42" s="4" t="s">
        <v>7</v>
      </c>
      <c r="I42" s="4" t="s">
        <v>7</v>
      </c>
      <c r="J42" s="4" t="s">
        <v>7</v>
      </c>
      <c r="K42" s="4" t="s">
        <v>7</v>
      </c>
      <c r="L42" s="4" t="s">
        <v>7</v>
      </c>
    </row>
    <row r="43" spans="1:12" ht="31.5">
      <c r="A43" s="225"/>
      <c r="B43" s="225"/>
      <c r="C43" s="2" t="s">
        <v>60</v>
      </c>
      <c r="D43" s="3" t="s">
        <v>7</v>
      </c>
      <c r="E43" s="4" t="s">
        <v>7</v>
      </c>
      <c r="F43" s="4" t="s">
        <v>7</v>
      </c>
      <c r="G43" s="4" t="s">
        <v>7</v>
      </c>
      <c r="H43" s="4" t="s">
        <v>7</v>
      </c>
      <c r="I43" s="4" t="s">
        <v>7</v>
      </c>
      <c r="J43" s="4" t="s">
        <v>7</v>
      </c>
      <c r="K43" s="4" t="s">
        <v>7</v>
      </c>
      <c r="L43" s="4" t="s">
        <v>7</v>
      </c>
    </row>
    <row r="44" spans="1:12" ht="63" customHeight="1">
      <c r="A44" s="225"/>
      <c r="B44" s="225"/>
      <c r="C44" s="2" t="s">
        <v>61</v>
      </c>
      <c r="D44" s="3" t="s">
        <v>7</v>
      </c>
      <c r="E44" s="18" t="s">
        <v>7</v>
      </c>
      <c r="F44" s="18" t="s">
        <v>7</v>
      </c>
      <c r="G44" s="18" t="s">
        <v>7</v>
      </c>
      <c r="H44" s="18" t="s">
        <v>7</v>
      </c>
      <c r="I44" s="18" t="s">
        <v>7</v>
      </c>
      <c r="J44" s="18" t="s">
        <v>7</v>
      </c>
      <c r="K44" s="18" t="s">
        <v>7</v>
      </c>
      <c r="L44" s="18" t="s">
        <v>7</v>
      </c>
    </row>
    <row r="45" spans="1:12" ht="78.75">
      <c r="A45" s="224"/>
      <c r="B45" s="224"/>
      <c r="C45" s="2" t="s">
        <v>62</v>
      </c>
      <c r="D45" s="3" t="s">
        <v>7</v>
      </c>
      <c r="E45" s="4" t="s">
        <v>7</v>
      </c>
      <c r="F45" s="4" t="s">
        <v>7</v>
      </c>
      <c r="G45" s="4" t="s">
        <v>7</v>
      </c>
      <c r="H45" s="4" t="s">
        <v>7</v>
      </c>
      <c r="I45" s="4" t="s">
        <v>7</v>
      </c>
      <c r="J45" s="4" t="s">
        <v>7</v>
      </c>
      <c r="K45" s="4" t="s">
        <v>7</v>
      </c>
      <c r="L45" s="4" t="s">
        <v>7</v>
      </c>
    </row>
    <row r="46" spans="1:12" ht="63">
      <c r="A46" s="223">
        <v>14</v>
      </c>
      <c r="B46" s="19" t="s">
        <v>72</v>
      </c>
      <c r="C46" s="2" t="s">
        <v>63</v>
      </c>
      <c r="D46" s="3" t="s">
        <v>7</v>
      </c>
      <c r="E46" s="18" t="s">
        <v>7</v>
      </c>
      <c r="F46" s="18" t="s">
        <v>7</v>
      </c>
      <c r="G46" s="18" t="s">
        <v>7</v>
      </c>
      <c r="H46" s="4" t="s">
        <v>7</v>
      </c>
      <c r="I46" s="4" t="s">
        <v>7</v>
      </c>
      <c r="J46" s="4" t="s">
        <v>7</v>
      </c>
      <c r="K46" s="4" t="s">
        <v>7</v>
      </c>
      <c r="L46" s="18" t="s">
        <v>7</v>
      </c>
    </row>
    <row r="47" spans="1:12" ht="117.75" customHeight="1">
      <c r="A47" s="224"/>
      <c r="B47" s="20"/>
      <c r="C47" s="2" t="s">
        <v>64</v>
      </c>
      <c r="D47" s="3" t="s">
        <v>7</v>
      </c>
      <c r="E47" s="18" t="s">
        <v>7</v>
      </c>
      <c r="F47" s="18" t="s">
        <v>7</v>
      </c>
      <c r="G47" s="18" t="s">
        <v>7</v>
      </c>
      <c r="H47" s="4" t="s">
        <v>7</v>
      </c>
      <c r="I47" s="4" t="s">
        <v>7</v>
      </c>
      <c r="J47" s="4" t="s">
        <v>7</v>
      </c>
      <c r="K47" s="4" t="s">
        <v>7</v>
      </c>
      <c r="L47" s="18" t="s">
        <v>7</v>
      </c>
    </row>
    <row r="48" spans="1:12" ht="85.5" customHeight="1">
      <c r="A48" s="223">
        <v>15</v>
      </c>
      <c r="B48" s="19" t="s">
        <v>65</v>
      </c>
      <c r="C48" s="2" t="s">
        <v>66</v>
      </c>
      <c r="D48" s="13">
        <v>1</v>
      </c>
      <c r="E48" s="9">
        <v>1</v>
      </c>
      <c r="F48" s="9">
        <v>1</v>
      </c>
      <c r="G48" s="9">
        <v>1</v>
      </c>
      <c r="H48" s="9">
        <v>1</v>
      </c>
      <c r="I48" s="9">
        <v>1</v>
      </c>
      <c r="J48" s="9">
        <v>1</v>
      </c>
      <c r="K48" s="9">
        <v>1</v>
      </c>
      <c r="L48" s="9">
        <v>1</v>
      </c>
    </row>
    <row r="49" spans="1:12" ht="79.5" customHeight="1">
      <c r="A49" s="224"/>
      <c r="B49" s="20"/>
      <c r="C49" s="2" t="s">
        <v>28</v>
      </c>
      <c r="D49" s="3" t="s">
        <v>7</v>
      </c>
      <c r="E49" s="4" t="s">
        <v>7</v>
      </c>
      <c r="F49" s="4" t="s">
        <v>7</v>
      </c>
      <c r="G49" s="4" t="s">
        <v>7</v>
      </c>
      <c r="H49" s="4" t="s">
        <v>7</v>
      </c>
      <c r="I49" s="4" t="s">
        <v>7</v>
      </c>
      <c r="J49" s="4" t="s">
        <v>7</v>
      </c>
      <c r="K49" s="4" t="s">
        <v>7</v>
      </c>
      <c r="L49" s="4" t="s">
        <v>7</v>
      </c>
    </row>
    <row r="50" spans="1:17" ht="16.5">
      <c r="A50" s="1"/>
      <c r="B50" s="1"/>
      <c r="C50" s="1"/>
      <c r="D50" s="1"/>
      <c r="E50" s="1"/>
      <c r="F50" s="1"/>
      <c r="G50" s="1"/>
      <c r="H50" s="1"/>
      <c r="I50" s="1"/>
      <c r="J50" s="1"/>
      <c r="K50" s="1"/>
      <c r="L50" s="1"/>
      <c r="M50" s="1"/>
      <c r="N50" s="1"/>
      <c r="O50" s="1"/>
      <c r="P50" s="1"/>
      <c r="Q50" s="1"/>
    </row>
    <row r="51" spans="1:17" ht="16.5">
      <c r="A51" s="1"/>
      <c r="B51" s="1"/>
      <c r="C51" s="1"/>
      <c r="D51" s="1"/>
      <c r="E51" s="1"/>
      <c r="F51" s="1"/>
      <c r="G51" s="1"/>
      <c r="H51" s="1"/>
      <c r="I51" s="1"/>
      <c r="J51" s="1"/>
      <c r="K51" s="1"/>
      <c r="L51" s="1"/>
      <c r="M51" s="1"/>
      <c r="N51" s="1"/>
      <c r="O51" s="1"/>
      <c r="P51" s="1"/>
      <c r="Q51" s="1"/>
    </row>
    <row r="52" spans="1:17" ht="17.25">
      <c r="A52" s="15"/>
      <c r="B52" s="15"/>
      <c r="C52" s="16"/>
      <c r="D52" s="17"/>
      <c r="E52" s="15"/>
      <c r="F52" s="15"/>
      <c r="G52" s="15"/>
      <c r="H52" s="15"/>
      <c r="I52" s="220"/>
      <c r="J52" s="220"/>
      <c r="K52" s="220"/>
      <c r="L52" s="15"/>
      <c r="M52" s="15"/>
      <c r="N52" s="15"/>
      <c r="O52" s="15"/>
      <c r="P52" s="15"/>
      <c r="Q52" s="15"/>
    </row>
    <row r="53" spans="1:17" ht="17.25">
      <c r="A53" s="15"/>
      <c r="B53" s="15"/>
      <c r="C53" s="16"/>
      <c r="D53" s="17"/>
      <c r="E53" s="15"/>
      <c r="F53" s="15"/>
      <c r="G53" s="15"/>
      <c r="H53" s="15"/>
      <c r="I53" s="220"/>
      <c r="J53" s="220"/>
      <c r="K53" s="220"/>
      <c r="L53" s="15"/>
      <c r="M53" s="15"/>
      <c r="N53" s="15"/>
      <c r="O53" s="15"/>
      <c r="P53" s="15"/>
      <c r="Q53" s="15"/>
    </row>
  </sheetData>
  <sheetProtection/>
  <mergeCells count="34">
    <mergeCell ref="A1:Q1"/>
    <mergeCell ref="A2:Q2"/>
    <mergeCell ref="A4:A5"/>
    <mergeCell ref="B4:B5"/>
    <mergeCell ref="C4:C5"/>
    <mergeCell ref="D4:D5"/>
    <mergeCell ref="E4:E5"/>
    <mergeCell ref="F4:F5"/>
    <mergeCell ref="G4:G5"/>
    <mergeCell ref="H4:H5"/>
    <mergeCell ref="I4:I5"/>
    <mergeCell ref="J4:J5"/>
    <mergeCell ref="K4:K5"/>
    <mergeCell ref="L4:L5"/>
    <mergeCell ref="A6:A10"/>
    <mergeCell ref="B6:B10"/>
    <mergeCell ref="A13:A17"/>
    <mergeCell ref="B13:B17"/>
    <mergeCell ref="A18:A19"/>
    <mergeCell ref="B18:B19"/>
    <mergeCell ref="A20:A24"/>
    <mergeCell ref="B20:B21"/>
    <mergeCell ref="A28:A32"/>
    <mergeCell ref="B28:B32"/>
    <mergeCell ref="A33:A35"/>
    <mergeCell ref="B33:B35"/>
    <mergeCell ref="A36:A40"/>
    <mergeCell ref="B36:B40"/>
    <mergeCell ref="A41:A45"/>
    <mergeCell ref="B41:B45"/>
    <mergeCell ref="A46:A47"/>
    <mergeCell ref="A48:A49"/>
    <mergeCell ref="I52:K52"/>
    <mergeCell ref="I53:K5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Q53"/>
  <sheetViews>
    <sheetView zoomScalePageLayoutView="0" workbookViewId="0" topLeftCell="A1">
      <selection activeCell="A2" sqref="A2:Q2"/>
    </sheetView>
  </sheetViews>
  <sheetFormatPr defaultColWidth="9.00390625" defaultRowHeight="15.75"/>
  <cols>
    <col min="1" max="1" width="7.375" style="0" customWidth="1"/>
    <col min="2" max="2" width="9.00390625" style="0" customWidth="1"/>
    <col min="3" max="3" width="43.125" style="0" customWidth="1"/>
    <col min="4" max="4" width="14.875" style="0" customWidth="1"/>
    <col min="5" max="5" width="14.00390625" style="0" customWidth="1"/>
    <col min="6" max="6" width="9.875" style="0" customWidth="1"/>
    <col min="7" max="7" width="9.375" style="0" customWidth="1"/>
    <col min="8" max="8" width="12.375" style="0" customWidth="1"/>
    <col min="9" max="9" width="10.875" style="0" customWidth="1"/>
    <col min="10" max="10" width="12.25390625" style="0" customWidth="1"/>
    <col min="11" max="11" width="11.625" style="0" customWidth="1"/>
    <col min="12" max="12" width="13.875" style="0" customWidth="1"/>
    <col min="13" max="13" width="9.00390625" style="0" hidden="1" customWidth="1"/>
    <col min="14" max="14" width="8.50390625" style="0" hidden="1" customWidth="1"/>
    <col min="15" max="15" width="4.50390625" style="0" hidden="1" customWidth="1"/>
    <col min="16" max="16" width="9.875" style="0" hidden="1" customWidth="1"/>
    <col min="17" max="17" width="8.50390625" style="0" hidden="1" customWidth="1"/>
  </cols>
  <sheetData>
    <row r="1" spans="1:17" ht="16.5">
      <c r="A1" s="220"/>
      <c r="B1" s="220"/>
      <c r="C1" s="220"/>
      <c r="D1" s="220"/>
      <c r="E1" s="220"/>
      <c r="F1" s="220"/>
      <c r="G1" s="220"/>
      <c r="H1" s="220"/>
      <c r="I1" s="220"/>
      <c r="J1" s="220"/>
      <c r="K1" s="220"/>
      <c r="L1" s="220"/>
      <c r="M1" s="220"/>
      <c r="N1" s="220"/>
      <c r="O1" s="220"/>
      <c r="P1" s="220"/>
      <c r="Q1" s="220"/>
    </row>
    <row r="2" spans="1:17" ht="16.5">
      <c r="A2" s="231" t="s">
        <v>351</v>
      </c>
      <c r="B2" s="231"/>
      <c r="C2" s="231"/>
      <c r="D2" s="231"/>
      <c r="E2" s="231"/>
      <c r="F2" s="231"/>
      <c r="G2" s="231"/>
      <c r="H2" s="231"/>
      <c r="I2" s="231"/>
      <c r="J2" s="231"/>
      <c r="K2" s="231"/>
      <c r="L2" s="231"/>
      <c r="M2" s="231"/>
      <c r="N2" s="231"/>
      <c r="O2" s="231"/>
      <c r="P2" s="231"/>
      <c r="Q2" s="231"/>
    </row>
    <row r="3" spans="1:17" ht="16.5">
      <c r="A3" s="1"/>
      <c r="B3" s="1"/>
      <c r="C3" s="1"/>
      <c r="D3" s="1"/>
      <c r="E3" s="1"/>
      <c r="F3" s="1"/>
      <c r="G3" s="1"/>
      <c r="H3" s="1"/>
      <c r="I3" s="1"/>
      <c r="J3" s="1"/>
      <c r="K3" s="1"/>
      <c r="L3" s="1"/>
      <c r="M3" s="1"/>
      <c r="N3" s="1"/>
      <c r="O3" s="1"/>
      <c r="P3" s="1"/>
      <c r="Q3" s="1"/>
    </row>
    <row r="4" spans="1:12" ht="16.5" customHeight="1">
      <c r="A4" s="223" t="s">
        <v>0</v>
      </c>
      <c r="B4" s="223" t="s">
        <v>1</v>
      </c>
      <c r="C4" s="223" t="s">
        <v>2</v>
      </c>
      <c r="D4" s="223" t="s">
        <v>89</v>
      </c>
      <c r="E4" s="232" t="s">
        <v>122</v>
      </c>
      <c r="F4" s="234" t="s">
        <v>123</v>
      </c>
      <c r="G4" s="234" t="s">
        <v>124</v>
      </c>
      <c r="H4" s="234" t="s">
        <v>125</v>
      </c>
      <c r="I4" s="234" t="s">
        <v>126</v>
      </c>
      <c r="J4" s="234" t="s">
        <v>127</v>
      </c>
      <c r="K4" s="234" t="s">
        <v>128</v>
      </c>
      <c r="L4" s="234" t="s">
        <v>129</v>
      </c>
    </row>
    <row r="5" spans="1:12" ht="98.25" customHeight="1">
      <c r="A5" s="224"/>
      <c r="B5" s="224"/>
      <c r="C5" s="224"/>
      <c r="D5" s="224"/>
      <c r="E5" s="233"/>
      <c r="F5" s="234"/>
      <c r="G5" s="234"/>
      <c r="H5" s="234"/>
      <c r="I5" s="234"/>
      <c r="J5" s="234"/>
      <c r="K5" s="234"/>
      <c r="L5" s="234"/>
    </row>
    <row r="6" spans="1:12" ht="47.25">
      <c r="A6" s="223">
        <v>1</v>
      </c>
      <c r="B6" s="223" t="s">
        <v>3</v>
      </c>
      <c r="C6" s="2" t="s">
        <v>4</v>
      </c>
      <c r="D6" s="3"/>
      <c r="E6" s="4"/>
      <c r="F6" s="4"/>
      <c r="G6" s="4"/>
      <c r="H6" s="4"/>
      <c r="I6" s="4"/>
      <c r="J6" s="4"/>
      <c r="K6" s="4"/>
      <c r="L6" s="4"/>
    </row>
    <row r="7" spans="1:12" ht="31.5">
      <c r="A7" s="225"/>
      <c r="B7" s="225"/>
      <c r="C7" s="5" t="s">
        <v>30</v>
      </c>
      <c r="D7" s="6">
        <v>0.8</v>
      </c>
      <c r="E7" s="7">
        <v>1</v>
      </c>
      <c r="F7" s="7">
        <v>1</v>
      </c>
      <c r="G7" s="7">
        <v>1</v>
      </c>
      <c r="H7" s="7">
        <v>0.5</v>
      </c>
      <c r="I7" s="7">
        <v>0.62</v>
      </c>
      <c r="J7" s="7">
        <v>0.46</v>
      </c>
      <c r="K7" s="7" t="s">
        <v>130</v>
      </c>
      <c r="L7" s="7">
        <v>1</v>
      </c>
    </row>
    <row r="8" spans="1:12" ht="31.5">
      <c r="A8" s="225"/>
      <c r="B8" s="225"/>
      <c r="C8" s="5" t="s">
        <v>31</v>
      </c>
      <c r="D8" s="6" t="s">
        <v>32</v>
      </c>
      <c r="E8" s="42">
        <v>1</v>
      </c>
      <c r="F8" s="42">
        <v>1</v>
      </c>
      <c r="G8" s="42">
        <v>1</v>
      </c>
      <c r="H8" s="42">
        <v>0.5</v>
      </c>
      <c r="I8" s="42">
        <v>0.62</v>
      </c>
      <c r="J8" s="42">
        <v>0.46</v>
      </c>
      <c r="K8" s="42">
        <v>0</v>
      </c>
      <c r="L8" s="42">
        <v>0</v>
      </c>
    </row>
    <row r="9" spans="1:12" ht="46.5" customHeight="1">
      <c r="A9" s="225"/>
      <c r="B9" s="225"/>
      <c r="C9" s="2" t="s">
        <v>29</v>
      </c>
      <c r="D9" s="3" t="s">
        <v>7</v>
      </c>
      <c r="E9" s="43" t="s">
        <v>131</v>
      </c>
      <c r="F9" s="43" t="s">
        <v>7</v>
      </c>
      <c r="G9" s="43" t="s">
        <v>132</v>
      </c>
      <c r="H9" s="43" t="s">
        <v>7</v>
      </c>
      <c r="I9" s="43" t="s">
        <v>132</v>
      </c>
      <c r="J9" s="43" t="s">
        <v>132</v>
      </c>
      <c r="K9" s="43" t="s">
        <v>132</v>
      </c>
      <c r="L9" s="43" t="s">
        <v>132</v>
      </c>
    </row>
    <row r="10" spans="1:12" ht="55.5" customHeight="1">
      <c r="A10" s="224"/>
      <c r="B10" s="224"/>
      <c r="C10" s="2" t="s">
        <v>71</v>
      </c>
      <c r="D10" s="3" t="s">
        <v>7</v>
      </c>
      <c r="E10" s="43" t="s">
        <v>133</v>
      </c>
      <c r="F10" s="43" t="s">
        <v>133</v>
      </c>
      <c r="G10" s="43" t="s">
        <v>133</v>
      </c>
      <c r="H10" s="43" t="s">
        <v>132</v>
      </c>
      <c r="I10" s="43"/>
      <c r="J10" s="43"/>
      <c r="K10" s="43"/>
      <c r="L10" s="43"/>
    </row>
    <row r="11" spans="1:12" ht="73.5" customHeight="1">
      <c r="A11" s="8">
        <v>2</v>
      </c>
      <c r="B11" s="8" t="s">
        <v>6</v>
      </c>
      <c r="C11" s="2" t="s">
        <v>33</v>
      </c>
      <c r="D11" s="3" t="s">
        <v>7</v>
      </c>
      <c r="E11" s="43" t="s">
        <v>7</v>
      </c>
      <c r="F11" s="43" t="s">
        <v>7</v>
      </c>
      <c r="G11" s="43" t="s">
        <v>7</v>
      </c>
      <c r="H11" s="43" t="s">
        <v>131</v>
      </c>
      <c r="I11" s="43" t="s">
        <v>132</v>
      </c>
      <c r="J11" s="43" t="s">
        <v>132</v>
      </c>
      <c r="K11" s="43" t="s">
        <v>7</v>
      </c>
      <c r="L11" s="43"/>
    </row>
    <row r="12" spans="1:12" ht="57.75" customHeight="1">
      <c r="A12" s="8">
        <v>3</v>
      </c>
      <c r="B12" s="8" t="s">
        <v>8</v>
      </c>
      <c r="C12" s="2" t="s">
        <v>67</v>
      </c>
      <c r="D12" s="3" t="s">
        <v>9</v>
      </c>
      <c r="E12" s="44">
        <v>1</v>
      </c>
      <c r="F12" s="44">
        <v>1</v>
      </c>
      <c r="G12" s="44">
        <v>1</v>
      </c>
      <c r="H12" s="44">
        <v>1</v>
      </c>
      <c r="I12" s="44">
        <v>1</v>
      </c>
      <c r="J12" s="44">
        <v>1</v>
      </c>
      <c r="K12" s="44">
        <v>1</v>
      </c>
      <c r="L12" s="44">
        <v>1</v>
      </c>
    </row>
    <row r="13" spans="1:12" ht="65.25" customHeight="1">
      <c r="A13" s="223">
        <v>4</v>
      </c>
      <c r="B13" s="235" t="s">
        <v>21</v>
      </c>
      <c r="C13" s="2" t="s">
        <v>34</v>
      </c>
      <c r="D13" s="3" t="s">
        <v>7</v>
      </c>
      <c r="E13" s="43" t="s">
        <v>132</v>
      </c>
      <c r="F13" s="43" t="s">
        <v>134</v>
      </c>
      <c r="G13" s="43" t="s">
        <v>134</v>
      </c>
      <c r="H13" s="43" t="s">
        <v>70</v>
      </c>
      <c r="I13" s="43" t="s">
        <v>70</v>
      </c>
      <c r="J13" s="43" t="s">
        <v>70</v>
      </c>
      <c r="K13" s="43" t="s">
        <v>70</v>
      </c>
      <c r="L13" s="43" t="s">
        <v>70</v>
      </c>
    </row>
    <row r="14" spans="1:12" ht="99.75" customHeight="1">
      <c r="A14" s="225"/>
      <c r="B14" s="236"/>
      <c r="C14" s="2" t="s">
        <v>35</v>
      </c>
      <c r="D14" s="3" t="s">
        <v>7</v>
      </c>
      <c r="E14" s="43" t="s">
        <v>70</v>
      </c>
      <c r="F14" s="43" t="s">
        <v>70</v>
      </c>
      <c r="G14" s="43" t="s">
        <v>70</v>
      </c>
      <c r="H14" s="43" t="s">
        <v>70</v>
      </c>
      <c r="I14" s="43" t="s">
        <v>70</v>
      </c>
      <c r="J14" s="43" t="s">
        <v>70</v>
      </c>
      <c r="K14" s="43" t="s">
        <v>70</v>
      </c>
      <c r="L14" s="43" t="s">
        <v>70</v>
      </c>
    </row>
    <row r="15" spans="1:12" ht="72.75" customHeight="1">
      <c r="A15" s="225"/>
      <c r="B15" s="236"/>
      <c r="C15" s="2" t="s">
        <v>36</v>
      </c>
      <c r="D15" s="3" t="s">
        <v>7</v>
      </c>
      <c r="E15" s="43" t="s">
        <v>7</v>
      </c>
      <c r="F15" s="43" t="s">
        <v>7</v>
      </c>
      <c r="G15" s="43" t="s">
        <v>7</v>
      </c>
      <c r="H15" s="43" t="s">
        <v>7</v>
      </c>
      <c r="I15" s="43" t="s">
        <v>7</v>
      </c>
      <c r="J15" s="43" t="s">
        <v>7</v>
      </c>
      <c r="K15" s="43" t="s">
        <v>132</v>
      </c>
      <c r="L15" s="43" t="s">
        <v>132</v>
      </c>
    </row>
    <row r="16" spans="1:12" ht="52.5" customHeight="1">
      <c r="A16" s="225"/>
      <c r="B16" s="236"/>
      <c r="C16" s="2" t="s">
        <v>37</v>
      </c>
      <c r="D16" s="3" t="s">
        <v>5</v>
      </c>
      <c r="E16" s="45">
        <v>0.744</v>
      </c>
      <c r="F16" s="45">
        <v>0.597</v>
      </c>
      <c r="G16" s="45">
        <v>0.694</v>
      </c>
      <c r="H16" s="45">
        <v>0.719</v>
      </c>
      <c r="I16" s="45">
        <v>0.655</v>
      </c>
      <c r="J16" s="45">
        <v>0.771</v>
      </c>
      <c r="K16" s="45">
        <v>0.772</v>
      </c>
      <c r="L16" s="45">
        <v>0.736</v>
      </c>
    </row>
    <row r="17" spans="1:12" ht="47.25">
      <c r="A17" s="224"/>
      <c r="B17" s="237"/>
      <c r="C17" s="2" t="s">
        <v>38</v>
      </c>
      <c r="D17" s="3" t="s">
        <v>5</v>
      </c>
      <c r="E17" s="44">
        <v>1</v>
      </c>
      <c r="F17" s="44">
        <v>1</v>
      </c>
      <c r="G17" s="44">
        <v>1</v>
      </c>
      <c r="H17" s="44">
        <v>1</v>
      </c>
      <c r="I17" s="44">
        <v>1</v>
      </c>
      <c r="J17" s="44">
        <v>1</v>
      </c>
      <c r="K17" s="44">
        <v>1</v>
      </c>
      <c r="L17" s="44">
        <v>1</v>
      </c>
    </row>
    <row r="18" spans="1:12" ht="39.75" customHeight="1">
      <c r="A18" s="221">
        <v>5</v>
      </c>
      <c r="B18" s="221" t="s">
        <v>39</v>
      </c>
      <c r="C18" s="5" t="s">
        <v>40</v>
      </c>
      <c r="D18" s="10" t="s">
        <v>7</v>
      </c>
      <c r="E18" s="46" t="s">
        <v>7</v>
      </c>
      <c r="F18" s="46" t="s">
        <v>7</v>
      </c>
      <c r="G18" s="46" t="s">
        <v>7</v>
      </c>
      <c r="H18" s="46" t="s">
        <v>7</v>
      </c>
      <c r="I18" s="46" t="s">
        <v>7</v>
      </c>
      <c r="J18" s="46" t="s">
        <v>7</v>
      </c>
      <c r="K18" s="46" t="s">
        <v>7</v>
      </c>
      <c r="L18" s="46" t="s">
        <v>7</v>
      </c>
    </row>
    <row r="19" spans="1:12" ht="54.75" customHeight="1">
      <c r="A19" s="222"/>
      <c r="B19" s="222"/>
      <c r="C19" s="5" t="s">
        <v>41</v>
      </c>
      <c r="D19" s="10" t="s">
        <v>7</v>
      </c>
      <c r="E19" s="46" t="s">
        <v>7</v>
      </c>
      <c r="F19" s="46" t="s">
        <v>7</v>
      </c>
      <c r="G19" s="46" t="s">
        <v>7</v>
      </c>
      <c r="H19" s="46" t="s">
        <v>7</v>
      </c>
      <c r="I19" s="46" t="s">
        <v>7</v>
      </c>
      <c r="J19" s="46" t="s">
        <v>7</v>
      </c>
      <c r="K19" s="46" t="s">
        <v>7</v>
      </c>
      <c r="L19" s="46" t="s">
        <v>7</v>
      </c>
    </row>
    <row r="20" spans="1:12" ht="34.5" customHeight="1">
      <c r="A20" s="223">
        <v>6</v>
      </c>
      <c r="B20" s="223" t="s">
        <v>10</v>
      </c>
      <c r="C20" s="2" t="s">
        <v>42</v>
      </c>
      <c r="D20" s="3" t="s">
        <v>11</v>
      </c>
      <c r="E20" s="43" t="s">
        <v>87</v>
      </c>
      <c r="F20" s="43" t="s">
        <v>87</v>
      </c>
      <c r="G20" s="43" t="s">
        <v>87</v>
      </c>
      <c r="H20" s="43" t="s">
        <v>11</v>
      </c>
      <c r="I20" s="43" t="s">
        <v>87</v>
      </c>
      <c r="J20" s="43" t="s">
        <v>87</v>
      </c>
      <c r="K20" s="43" t="s">
        <v>11</v>
      </c>
      <c r="L20" s="43" t="s">
        <v>135</v>
      </c>
    </row>
    <row r="21" spans="1:12" ht="135" customHeight="1">
      <c r="A21" s="225"/>
      <c r="B21" s="224"/>
      <c r="C21" s="2" t="s">
        <v>73</v>
      </c>
      <c r="D21" s="3" t="s">
        <v>12</v>
      </c>
      <c r="E21" s="44">
        <v>0.95</v>
      </c>
      <c r="F21" s="44">
        <v>0.98</v>
      </c>
      <c r="G21" s="44">
        <v>0.9</v>
      </c>
      <c r="H21" s="44">
        <v>0.75</v>
      </c>
      <c r="I21" s="44">
        <v>0.6</v>
      </c>
      <c r="J21" s="44">
        <v>0.5</v>
      </c>
      <c r="K21" s="47">
        <v>0.65</v>
      </c>
      <c r="L21" s="47">
        <v>0.4</v>
      </c>
    </row>
    <row r="22" spans="1:12" ht="42" customHeight="1">
      <c r="A22" s="225"/>
      <c r="B22" s="8"/>
      <c r="C22" s="2" t="s">
        <v>43</v>
      </c>
      <c r="D22" s="3" t="s">
        <v>7</v>
      </c>
      <c r="E22" s="43" t="s">
        <v>7</v>
      </c>
      <c r="F22" s="43" t="s">
        <v>7</v>
      </c>
      <c r="G22" s="43" t="s">
        <v>7</v>
      </c>
      <c r="H22" s="43" t="s">
        <v>7</v>
      </c>
      <c r="I22" s="43" t="s">
        <v>7</v>
      </c>
      <c r="J22" s="43" t="s">
        <v>7</v>
      </c>
      <c r="K22" s="43" t="s">
        <v>7</v>
      </c>
      <c r="L22" s="43" t="s">
        <v>7</v>
      </c>
    </row>
    <row r="23" spans="1:12" ht="61.5" customHeight="1">
      <c r="A23" s="225"/>
      <c r="B23" s="8"/>
      <c r="C23" s="2" t="s">
        <v>45</v>
      </c>
      <c r="D23" s="3" t="s">
        <v>7</v>
      </c>
      <c r="E23" s="43" t="s">
        <v>132</v>
      </c>
      <c r="F23" s="43" t="s">
        <v>132</v>
      </c>
      <c r="G23" s="43" t="s">
        <v>132</v>
      </c>
      <c r="H23" s="43" t="s">
        <v>132</v>
      </c>
      <c r="I23" s="43" t="s">
        <v>132</v>
      </c>
      <c r="J23" s="43" t="s">
        <v>132</v>
      </c>
      <c r="K23" s="43" t="s">
        <v>132</v>
      </c>
      <c r="L23" s="43" t="s">
        <v>132</v>
      </c>
    </row>
    <row r="24" spans="1:12" ht="31.5">
      <c r="A24" s="224"/>
      <c r="B24" s="8"/>
      <c r="C24" s="2" t="s">
        <v>44</v>
      </c>
      <c r="D24" s="3" t="s">
        <v>7</v>
      </c>
      <c r="E24" s="43" t="s">
        <v>7</v>
      </c>
      <c r="F24" s="43" t="s">
        <v>7</v>
      </c>
      <c r="G24" s="43" t="s">
        <v>7</v>
      </c>
      <c r="H24" s="43" t="s">
        <v>7</v>
      </c>
      <c r="I24" s="43" t="s">
        <v>7</v>
      </c>
      <c r="J24" s="43" t="s">
        <v>7</v>
      </c>
      <c r="K24" s="43" t="s">
        <v>7</v>
      </c>
      <c r="L24" s="43" t="s">
        <v>7</v>
      </c>
    </row>
    <row r="25" spans="1:12" ht="93" customHeight="1">
      <c r="A25" s="8">
        <v>7</v>
      </c>
      <c r="B25" s="8" t="s">
        <v>13</v>
      </c>
      <c r="C25" s="2" t="s">
        <v>46</v>
      </c>
      <c r="D25" s="3" t="s">
        <v>7</v>
      </c>
      <c r="E25" s="43" t="s">
        <v>70</v>
      </c>
      <c r="F25" s="43" t="s">
        <v>70</v>
      </c>
      <c r="G25" s="43" t="s">
        <v>70</v>
      </c>
      <c r="H25" s="43" t="s">
        <v>70</v>
      </c>
      <c r="I25" s="43" t="s">
        <v>70</v>
      </c>
      <c r="J25" s="43" t="s">
        <v>70</v>
      </c>
      <c r="K25" s="43" t="s">
        <v>70</v>
      </c>
      <c r="L25" s="43" t="s">
        <v>70</v>
      </c>
    </row>
    <row r="26" spans="1:12" ht="39.75" customHeight="1">
      <c r="A26" s="8">
        <v>8</v>
      </c>
      <c r="B26" s="8" t="s">
        <v>14</v>
      </c>
      <c r="C26" s="2" t="s">
        <v>47</v>
      </c>
      <c r="D26" s="3" t="s">
        <v>15</v>
      </c>
      <c r="E26" s="45">
        <v>0.352</v>
      </c>
      <c r="F26" s="45">
        <v>0.278</v>
      </c>
      <c r="G26" s="45">
        <v>0.333</v>
      </c>
      <c r="H26" s="45">
        <v>0.476</v>
      </c>
      <c r="I26" s="45">
        <v>0.33</v>
      </c>
      <c r="J26" s="45">
        <v>0.544</v>
      </c>
      <c r="K26" s="45">
        <v>0.299</v>
      </c>
      <c r="L26" s="45">
        <v>0.667</v>
      </c>
    </row>
    <row r="27" spans="1:12" ht="72" customHeight="1">
      <c r="A27" s="8">
        <v>9</v>
      </c>
      <c r="B27" s="8" t="s">
        <v>16</v>
      </c>
      <c r="C27" s="2" t="s">
        <v>48</v>
      </c>
      <c r="D27" s="3" t="s">
        <v>17</v>
      </c>
      <c r="E27" s="47">
        <v>0.942</v>
      </c>
      <c r="F27" s="44">
        <v>0.87</v>
      </c>
      <c r="G27" s="44">
        <v>0.91</v>
      </c>
      <c r="H27" s="44">
        <v>0.92</v>
      </c>
      <c r="I27" s="44">
        <v>0.84</v>
      </c>
      <c r="J27" s="44">
        <v>0.95</v>
      </c>
      <c r="K27" s="44">
        <v>0.91</v>
      </c>
      <c r="L27" s="44">
        <v>0.96</v>
      </c>
    </row>
    <row r="28" spans="1:12" ht="63">
      <c r="A28" s="223">
        <v>10</v>
      </c>
      <c r="B28" s="223" t="s">
        <v>18</v>
      </c>
      <c r="C28" s="2" t="s">
        <v>49</v>
      </c>
      <c r="D28" s="3" t="s">
        <v>7</v>
      </c>
      <c r="E28" s="43" t="s">
        <v>7</v>
      </c>
      <c r="F28" s="43" t="s">
        <v>7</v>
      </c>
      <c r="G28" s="43" t="s">
        <v>7</v>
      </c>
      <c r="H28" s="43" t="s">
        <v>7</v>
      </c>
      <c r="I28" s="43" t="s">
        <v>7</v>
      </c>
      <c r="J28" s="43" t="s">
        <v>7</v>
      </c>
      <c r="K28" s="43" t="s">
        <v>7</v>
      </c>
      <c r="L28" s="43" t="s">
        <v>7</v>
      </c>
    </row>
    <row r="29" spans="1:12" ht="81" customHeight="1">
      <c r="A29" s="225"/>
      <c r="B29" s="225"/>
      <c r="C29" s="2" t="s">
        <v>50</v>
      </c>
      <c r="D29" s="3" t="s">
        <v>7</v>
      </c>
      <c r="E29" s="48" t="s">
        <v>7</v>
      </c>
      <c r="F29" s="48" t="s">
        <v>7</v>
      </c>
      <c r="G29" s="48" t="s">
        <v>7</v>
      </c>
      <c r="H29" s="48" t="s">
        <v>7</v>
      </c>
      <c r="I29" s="48" t="s">
        <v>7</v>
      </c>
      <c r="J29" s="48" t="s">
        <v>7</v>
      </c>
      <c r="K29" s="48" t="s">
        <v>7</v>
      </c>
      <c r="L29" s="48" t="s">
        <v>7</v>
      </c>
    </row>
    <row r="30" spans="1:13" ht="77.25" customHeight="1">
      <c r="A30" s="225"/>
      <c r="B30" s="225"/>
      <c r="C30" s="2" t="s">
        <v>51</v>
      </c>
      <c r="D30" s="3" t="s">
        <v>5</v>
      </c>
      <c r="E30" s="44">
        <v>0.673</v>
      </c>
      <c r="F30" s="44">
        <v>0.71</v>
      </c>
      <c r="G30" s="44">
        <v>0.725</v>
      </c>
      <c r="H30" s="44">
        <v>0.712</v>
      </c>
      <c r="I30" s="44">
        <v>0.65</v>
      </c>
      <c r="J30" s="44">
        <v>0.62</v>
      </c>
      <c r="K30" s="44">
        <v>0.63</v>
      </c>
      <c r="L30" s="44">
        <v>0.5</v>
      </c>
      <c r="M30" s="25"/>
    </row>
    <row r="31" spans="1:13" ht="108.75" customHeight="1">
      <c r="A31" s="225"/>
      <c r="B31" s="225"/>
      <c r="C31" s="2" t="s">
        <v>68</v>
      </c>
      <c r="D31" s="3" t="s">
        <v>5</v>
      </c>
      <c r="E31" s="44"/>
      <c r="F31" s="44">
        <v>1</v>
      </c>
      <c r="G31" s="44"/>
      <c r="H31" s="44"/>
      <c r="I31" s="44">
        <v>1</v>
      </c>
      <c r="J31" s="44">
        <v>1</v>
      </c>
      <c r="K31" s="44">
        <v>1</v>
      </c>
      <c r="L31" s="44"/>
      <c r="M31" s="25"/>
    </row>
    <row r="32" spans="1:13" ht="59.25" customHeight="1">
      <c r="A32" s="224"/>
      <c r="B32" s="224"/>
      <c r="C32" s="2" t="s">
        <v>52</v>
      </c>
      <c r="D32" s="3" t="s">
        <v>20</v>
      </c>
      <c r="E32" s="44">
        <v>0.35</v>
      </c>
      <c r="F32" s="44">
        <v>0.36</v>
      </c>
      <c r="G32" s="44">
        <v>0.4</v>
      </c>
      <c r="H32" s="44">
        <v>0.37</v>
      </c>
      <c r="I32" s="44">
        <v>0.3</v>
      </c>
      <c r="J32" s="44">
        <v>0.38</v>
      </c>
      <c r="K32" s="44">
        <v>0.33</v>
      </c>
      <c r="L32" s="44">
        <v>0.25</v>
      </c>
      <c r="M32" s="25"/>
    </row>
    <row r="33" spans="1:12" ht="39" customHeight="1">
      <c r="A33" s="223">
        <v>11</v>
      </c>
      <c r="B33" s="223" t="s">
        <v>22</v>
      </c>
      <c r="C33" s="2" t="s">
        <v>23</v>
      </c>
      <c r="D33" s="3" t="s">
        <v>19</v>
      </c>
      <c r="E33" s="44">
        <v>1</v>
      </c>
      <c r="F33" s="44">
        <v>1</v>
      </c>
      <c r="G33" s="44">
        <v>1</v>
      </c>
      <c r="H33" s="44">
        <v>1</v>
      </c>
      <c r="I33" s="44">
        <v>1</v>
      </c>
      <c r="J33" s="44">
        <v>1</v>
      </c>
      <c r="K33" s="44">
        <v>1</v>
      </c>
      <c r="L33" s="44">
        <v>1</v>
      </c>
    </row>
    <row r="34" spans="1:12" ht="117.75" customHeight="1">
      <c r="A34" s="225"/>
      <c r="B34" s="225"/>
      <c r="C34" s="2" t="s">
        <v>53</v>
      </c>
      <c r="D34" s="3" t="s">
        <v>7</v>
      </c>
      <c r="E34" s="49" t="s">
        <v>7</v>
      </c>
      <c r="F34" s="49" t="s">
        <v>7</v>
      </c>
      <c r="G34" s="49" t="s">
        <v>7</v>
      </c>
      <c r="H34" s="49" t="s">
        <v>7</v>
      </c>
      <c r="I34" s="49" t="s">
        <v>7</v>
      </c>
      <c r="J34" s="49" t="s">
        <v>7</v>
      </c>
      <c r="K34" s="49" t="s">
        <v>7</v>
      </c>
      <c r="L34" s="49" t="s">
        <v>7</v>
      </c>
    </row>
    <row r="35" spans="1:12" ht="71.25" customHeight="1">
      <c r="A35" s="224"/>
      <c r="B35" s="224"/>
      <c r="C35" s="2" t="s">
        <v>54</v>
      </c>
      <c r="D35" s="3" t="s">
        <v>24</v>
      </c>
      <c r="E35" s="45">
        <v>0.529</v>
      </c>
      <c r="F35" s="44">
        <v>0.27</v>
      </c>
      <c r="G35" s="45">
        <v>0.375</v>
      </c>
      <c r="H35" s="45">
        <v>0.294</v>
      </c>
      <c r="I35" s="45">
        <v>0.424</v>
      </c>
      <c r="J35" s="45">
        <v>0.444</v>
      </c>
      <c r="K35" s="45">
        <v>0.526</v>
      </c>
      <c r="L35" s="45">
        <v>0.285</v>
      </c>
    </row>
    <row r="36" spans="1:12" ht="16.5">
      <c r="A36" s="223">
        <v>12</v>
      </c>
      <c r="B36" s="235" t="s">
        <v>25</v>
      </c>
      <c r="C36" s="2" t="s">
        <v>26</v>
      </c>
      <c r="D36" s="3" t="s">
        <v>17</v>
      </c>
      <c r="E36" s="44">
        <v>1</v>
      </c>
      <c r="F36" s="44">
        <v>1</v>
      </c>
      <c r="G36" s="44">
        <v>1</v>
      </c>
      <c r="H36" s="44">
        <v>1</v>
      </c>
      <c r="I36" s="44">
        <v>1</v>
      </c>
      <c r="J36" s="44">
        <v>1</v>
      </c>
      <c r="K36" s="44">
        <v>1</v>
      </c>
      <c r="L36" s="44">
        <v>1</v>
      </c>
    </row>
    <row r="37" spans="1:13" ht="47.25">
      <c r="A37" s="225"/>
      <c r="B37" s="236"/>
      <c r="C37" s="2" t="s">
        <v>27</v>
      </c>
      <c r="D37" s="3" t="s">
        <v>5</v>
      </c>
      <c r="E37" s="44">
        <v>0.94</v>
      </c>
      <c r="F37" s="44">
        <v>0.95</v>
      </c>
      <c r="G37" s="44">
        <v>0.64</v>
      </c>
      <c r="H37" s="44">
        <v>0.846</v>
      </c>
      <c r="I37" s="45">
        <v>0.888</v>
      </c>
      <c r="J37" s="44">
        <v>0.97</v>
      </c>
      <c r="K37" s="44">
        <v>0.7</v>
      </c>
      <c r="L37" s="45">
        <v>0.7</v>
      </c>
      <c r="M37" s="25"/>
    </row>
    <row r="38" spans="1:12" ht="47.25">
      <c r="A38" s="225"/>
      <c r="B38" s="236"/>
      <c r="C38" s="2" t="s">
        <v>55</v>
      </c>
      <c r="D38" s="13">
        <v>1</v>
      </c>
      <c r="E38" s="44">
        <v>0.8</v>
      </c>
      <c r="F38" s="44">
        <v>0.91</v>
      </c>
      <c r="G38" s="44">
        <v>0.82</v>
      </c>
      <c r="H38" s="44">
        <v>0.75</v>
      </c>
      <c r="I38" s="44">
        <v>0.7</v>
      </c>
      <c r="J38" s="44">
        <v>0.65</v>
      </c>
      <c r="K38" s="44">
        <v>0.66</v>
      </c>
      <c r="L38" s="44">
        <v>0.55</v>
      </c>
    </row>
    <row r="39" spans="1:16" ht="31.5">
      <c r="A39" s="225"/>
      <c r="B39" s="236"/>
      <c r="C39" s="2" t="s">
        <v>56</v>
      </c>
      <c r="D39" s="3" t="s">
        <v>69</v>
      </c>
      <c r="E39" s="45">
        <v>0.934</v>
      </c>
      <c r="F39" s="45">
        <v>0.722</v>
      </c>
      <c r="G39" s="45">
        <v>0.882</v>
      </c>
      <c r="H39" s="44">
        <v>0.68</v>
      </c>
      <c r="I39" s="45">
        <v>0.777</v>
      </c>
      <c r="J39" s="44">
        <v>0.6</v>
      </c>
      <c r="K39" s="44">
        <v>0.78</v>
      </c>
      <c r="L39" s="45">
        <v>0.7</v>
      </c>
      <c r="M39" s="27"/>
      <c r="P39" s="50"/>
    </row>
    <row r="40" spans="1:12" ht="47.25">
      <c r="A40" s="224"/>
      <c r="B40" s="237"/>
      <c r="C40" s="2" t="s">
        <v>57</v>
      </c>
      <c r="D40" s="13">
        <v>1</v>
      </c>
      <c r="E40" s="51">
        <v>1</v>
      </c>
      <c r="F40" s="51">
        <v>1</v>
      </c>
      <c r="G40" s="51">
        <v>1</v>
      </c>
      <c r="H40" s="51">
        <v>1</v>
      </c>
      <c r="I40" s="51">
        <v>1</v>
      </c>
      <c r="J40" s="51">
        <v>1</v>
      </c>
      <c r="K40" s="51">
        <v>1</v>
      </c>
      <c r="L40" s="51">
        <v>1</v>
      </c>
    </row>
    <row r="41" spans="1:12" ht="67.5" customHeight="1">
      <c r="A41" s="223">
        <v>13</v>
      </c>
      <c r="B41" s="223" t="s">
        <v>86</v>
      </c>
      <c r="C41" s="2" t="s">
        <v>58</v>
      </c>
      <c r="D41" s="3" t="s">
        <v>7</v>
      </c>
      <c r="E41" s="43" t="s">
        <v>7</v>
      </c>
      <c r="F41" s="43" t="s">
        <v>7</v>
      </c>
      <c r="G41" s="43" t="s">
        <v>7</v>
      </c>
      <c r="H41" s="43" t="s">
        <v>7</v>
      </c>
      <c r="I41" s="43" t="s">
        <v>7</v>
      </c>
      <c r="J41" s="43" t="s">
        <v>7</v>
      </c>
      <c r="K41" s="43" t="s">
        <v>7</v>
      </c>
      <c r="L41" s="43" t="s">
        <v>7</v>
      </c>
    </row>
    <row r="42" spans="1:12" ht="16.5">
      <c r="A42" s="225"/>
      <c r="B42" s="225"/>
      <c r="C42" s="2" t="s">
        <v>59</v>
      </c>
      <c r="D42" s="3" t="s">
        <v>7</v>
      </c>
      <c r="E42" s="43" t="s">
        <v>7</v>
      </c>
      <c r="F42" s="43" t="s">
        <v>7</v>
      </c>
      <c r="G42" s="43" t="s">
        <v>7</v>
      </c>
      <c r="H42" s="43" t="s">
        <v>7</v>
      </c>
      <c r="I42" s="43" t="s">
        <v>7</v>
      </c>
      <c r="J42" s="43" t="s">
        <v>7</v>
      </c>
      <c r="K42" s="43" t="s">
        <v>7</v>
      </c>
      <c r="L42" s="43" t="s">
        <v>7</v>
      </c>
    </row>
    <row r="43" spans="1:12" ht="16.5">
      <c r="A43" s="225"/>
      <c r="B43" s="225"/>
      <c r="C43" s="2" t="s">
        <v>60</v>
      </c>
      <c r="D43" s="3" t="s">
        <v>7</v>
      </c>
      <c r="E43" s="43" t="s">
        <v>7</v>
      </c>
      <c r="F43" s="43" t="s">
        <v>7</v>
      </c>
      <c r="G43" s="43" t="s">
        <v>7</v>
      </c>
      <c r="H43" s="43" t="s">
        <v>7</v>
      </c>
      <c r="I43" s="43" t="s">
        <v>7</v>
      </c>
      <c r="J43" s="43" t="s">
        <v>7</v>
      </c>
      <c r="K43" s="43" t="s">
        <v>7</v>
      </c>
      <c r="L43" s="43" t="s">
        <v>7</v>
      </c>
    </row>
    <row r="44" spans="1:12" ht="63" customHeight="1">
      <c r="A44" s="225"/>
      <c r="B44" s="225"/>
      <c r="C44" s="2" t="s">
        <v>61</v>
      </c>
      <c r="D44" s="3" t="s">
        <v>7</v>
      </c>
      <c r="E44" s="43" t="s">
        <v>7</v>
      </c>
      <c r="F44" s="43" t="s">
        <v>7</v>
      </c>
      <c r="G44" s="43" t="s">
        <v>7</v>
      </c>
      <c r="H44" s="43" t="s">
        <v>7</v>
      </c>
      <c r="I44" s="43" t="s">
        <v>7</v>
      </c>
      <c r="J44" s="43" t="s">
        <v>7</v>
      </c>
      <c r="K44" s="43" t="s">
        <v>7</v>
      </c>
      <c r="L44" s="43" t="s">
        <v>7</v>
      </c>
    </row>
    <row r="45" spans="1:12" ht="63">
      <c r="A45" s="224"/>
      <c r="B45" s="224"/>
      <c r="C45" s="2" t="s">
        <v>62</v>
      </c>
      <c r="D45" s="3" t="s">
        <v>7</v>
      </c>
      <c r="E45" s="43" t="s">
        <v>7</v>
      </c>
      <c r="F45" s="43" t="s">
        <v>7</v>
      </c>
      <c r="G45" s="43" t="s">
        <v>7</v>
      </c>
      <c r="H45" s="43" t="s">
        <v>7</v>
      </c>
      <c r="I45" s="43" t="s">
        <v>7</v>
      </c>
      <c r="J45" s="43" t="s">
        <v>7</v>
      </c>
      <c r="K45" s="43" t="s">
        <v>7</v>
      </c>
      <c r="L45" s="43" t="s">
        <v>7</v>
      </c>
    </row>
    <row r="46" spans="1:12" ht="47.25">
      <c r="A46" s="223">
        <v>14</v>
      </c>
      <c r="B46" s="223" t="s">
        <v>72</v>
      </c>
      <c r="C46" s="2" t="s">
        <v>63</v>
      </c>
      <c r="D46" s="3" t="s">
        <v>7</v>
      </c>
      <c r="E46" s="43" t="s">
        <v>7</v>
      </c>
      <c r="F46" s="43" t="s">
        <v>7</v>
      </c>
      <c r="G46" s="43" t="s">
        <v>7</v>
      </c>
      <c r="H46" s="43" t="s">
        <v>7</v>
      </c>
      <c r="I46" s="43" t="s">
        <v>7</v>
      </c>
      <c r="J46" s="43" t="s">
        <v>7</v>
      </c>
      <c r="K46" s="43" t="s">
        <v>7</v>
      </c>
      <c r="L46" s="43" t="s">
        <v>7</v>
      </c>
    </row>
    <row r="47" spans="1:12" ht="117.75" customHeight="1">
      <c r="A47" s="224"/>
      <c r="B47" s="224"/>
      <c r="C47" s="2" t="s">
        <v>64</v>
      </c>
      <c r="D47" s="3" t="s">
        <v>7</v>
      </c>
      <c r="E47" s="43" t="s">
        <v>7</v>
      </c>
      <c r="F47" s="43" t="s">
        <v>7</v>
      </c>
      <c r="G47" s="43" t="s">
        <v>7</v>
      </c>
      <c r="H47" s="43" t="s">
        <v>7</v>
      </c>
      <c r="I47" s="43" t="s">
        <v>7</v>
      </c>
      <c r="J47" s="43" t="s">
        <v>7</v>
      </c>
      <c r="K47" s="43" t="s">
        <v>7</v>
      </c>
      <c r="L47" s="43" t="s">
        <v>7</v>
      </c>
    </row>
    <row r="48" spans="1:12" ht="85.5" customHeight="1">
      <c r="A48" s="223">
        <v>15</v>
      </c>
      <c r="B48" s="223" t="s">
        <v>65</v>
      </c>
      <c r="C48" s="2" t="s">
        <v>66</v>
      </c>
      <c r="D48" s="13">
        <v>1</v>
      </c>
      <c r="E48" s="44">
        <v>1</v>
      </c>
      <c r="F48" s="44">
        <v>1</v>
      </c>
      <c r="G48" s="44">
        <v>1</v>
      </c>
      <c r="H48" s="44">
        <v>1</v>
      </c>
      <c r="I48" s="44">
        <v>1</v>
      </c>
      <c r="J48" s="44">
        <v>1</v>
      </c>
      <c r="K48" s="44">
        <v>1</v>
      </c>
      <c r="L48" s="44">
        <v>1</v>
      </c>
    </row>
    <row r="49" spans="1:12" ht="79.5" customHeight="1">
      <c r="A49" s="224"/>
      <c r="B49" s="224"/>
      <c r="C49" s="2" t="s">
        <v>28</v>
      </c>
      <c r="D49" s="3" t="s">
        <v>7</v>
      </c>
      <c r="E49" s="43" t="s">
        <v>7</v>
      </c>
      <c r="F49" s="43" t="s">
        <v>7</v>
      </c>
      <c r="G49" s="43" t="s">
        <v>7</v>
      </c>
      <c r="H49" s="43" t="s">
        <v>7</v>
      </c>
      <c r="I49" s="43" t="s">
        <v>7</v>
      </c>
      <c r="J49" s="43" t="s">
        <v>7</v>
      </c>
      <c r="K49" s="43" t="s">
        <v>7</v>
      </c>
      <c r="L49" s="43" t="s">
        <v>7</v>
      </c>
    </row>
    <row r="50" spans="1:17" ht="0.75" customHeight="1">
      <c r="A50" s="1"/>
      <c r="B50" s="1"/>
      <c r="C50" s="1"/>
      <c r="D50" s="1"/>
      <c r="E50" s="1"/>
      <c r="F50" s="1"/>
      <c r="G50" s="1"/>
      <c r="H50" s="1"/>
      <c r="I50" s="1"/>
      <c r="J50" s="1"/>
      <c r="K50" s="1"/>
      <c r="L50" s="1"/>
      <c r="M50" s="1"/>
      <c r="N50" s="1"/>
      <c r="O50" s="1"/>
      <c r="P50" s="1"/>
      <c r="Q50" s="1"/>
    </row>
    <row r="51" spans="1:17" ht="16.5" hidden="1">
      <c r="A51" s="1"/>
      <c r="B51" s="1"/>
      <c r="C51" s="1"/>
      <c r="D51" s="1"/>
      <c r="E51" s="1"/>
      <c r="F51" s="1"/>
      <c r="G51" s="1"/>
      <c r="H51" s="1"/>
      <c r="I51" s="1"/>
      <c r="J51" s="1"/>
      <c r="K51" s="1"/>
      <c r="L51" s="1"/>
      <c r="M51" s="1"/>
      <c r="N51" s="1"/>
      <c r="O51" s="1"/>
      <c r="P51" s="1"/>
      <c r="Q51" s="1"/>
    </row>
    <row r="52" spans="1:17" ht="17.25" hidden="1">
      <c r="A52" s="15"/>
      <c r="B52" s="15"/>
      <c r="C52" s="16"/>
      <c r="D52" s="17"/>
      <c r="E52" s="15"/>
      <c r="F52" s="15"/>
      <c r="G52" s="15"/>
      <c r="H52" s="15"/>
      <c r="I52" s="220"/>
      <c r="J52" s="220"/>
      <c r="K52" s="220"/>
      <c r="L52" s="15"/>
      <c r="M52" s="15"/>
      <c r="N52" s="15"/>
      <c r="O52" s="15"/>
      <c r="P52" s="15"/>
      <c r="Q52" s="15"/>
    </row>
    <row r="53" spans="1:17" ht="17.25" hidden="1">
      <c r="A53" s="15"/>
      <c r="B53" s="15"/>
      <c r="C53" s="16"/>
      <c r="D53" s="17"/>
      <c r="E53" s="15"/>
      <c r="F53" s="15"/>
      <c r="G53" s="15"/>
      <c r="H53" s="15"/>
      <c r="I53" s="220"/>
      <c r="J53" s="220"/>
      <c r="K53" s="220"/>
      <c r="L53" s="15"/>
      <c r="M53" s="15"/>
      <c r="N53" s="15"/>
      <c r="O53" s="15"/>
      <c r="P53" s="15"/>
      <c r="Q53" s="15"/>
    </row>
    <row r="54" ht="15.75" hidden="1"/>
    <row r="55" ht="15.75" hidden="1"/>
    <row r="56" ht="15.75" hidden="1"/>
  </sheetData>
  <sheetProtection/>
  <mergeCells count="36">
    <mergeCell ref="I52:K52"/>
    <mergeCell ref="I53:K53"/>
    <mergeCell ref="A41:A45"/>
    <mergeCell ref="B41:B45"/>
    <mergeCell ref="A46:A47"/>
    <mergeCell ref="B46:B47"/>
    <mergeCell ref="A48:A49"/>
    <mergeCell ref="B48:B49"/>
    <mergeCell ref="A28:A32"/>
    <mergeCell ref="B28:B32"/>
    <mergeCell ref="A33:A35"/>
    <mergeCell ref="B33:B35"/>
    <mergeCell ref="A36:A40"/>
    <mergeCell ref="B36:B40"/>
    <mergeCell ref="A13:A17"/>
    <mergeCell ref="B13:B17"/>
    <mergeCell ref="A18:A19"/>
    <mergeCell ref="B18:B19"/>
    <mergeCell ref="A20:A24"/>
    <mergeCell ref="B20:B21"/>
    <mergeCell ref="I4:I5"/>
    <mergeCell ref="J4:J5"/>
    <mergeCell ref="K4:K5"/>
    <mergeCell ref="L4:L5"/>
    <mergeCell ref="A6:A10"/>
    <mergeCell ref="B6:B10"/>
    <mergeCell ref="A1:Q1"/>
    <mergeCell ref="A2:Q2"/>
    <mergeCell ref="A4:A5"/>
    <mergeCell ref="B4:B5"/>
    <mergeCell ref="C4:C5"/>
    <mergeCell ref="D4:D5"/>
    <mergeCell ref="E4:E5"/>
    <mergeCell ref="F4:F5"/>
    <mergeCell ref="G4:G5"/>
    <mergeCell ref="H4:H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K53"/>
  <sheetViews>
    <sheetView zoomScalePageLayoutView="0" workbookViewId="0" topLeftCell="A1">
      <selection activeCell="A2" sqref="A2:J2"/>
    </sheetView>
  </sheetViews>
  <sheetFormatPr defaultColWidth="9.00390625" defaultRowHeight="15.75"/>
  <cols>
    <col min="1" max="1" width="7.375" style="53" customWidth="1"/>
    <col min="2" max="2" width="9.00390625" style="53" customWidth="1"/>
    <col min="3" max="3" width="31.875" style="53" customWidth="1"/>
    <col min="4" max="10" width="9.875" style="53" customWidth="1"/>
    <col min="11" max="11" width="15.00390625" style="53" customWidth="1"/>
  </cols>
  <sheetData>
    <row r="1" spans="1:10" ht="16.5">
      <c r="A1" s="238"/>
      <c r="B1" s="238"/>
      <c r="C1" s="238"/>
      <c r="D1" s="238"/>
      <c r="E1" s="238"/>
      <c r="F1" s="238"/>
      <c r="G1" s="238"/>
      <c r="H1" s="238"/>
      <c r="I1" s="238"/>
      <c r="J1" s="238"/>
    </row>
    <row r="2" spans="1:10" ht="16.5">
      <c r="A2" s="239" t="s">
        <v>352</v>
      </c>
      <c r="B2" s="239"/>
      <c r="C2" s="239"/>
      <c r="D2" s="239"/>
      <c r="E2" s="239"/>
      <c r="F2" s="239"/>
      <c r="G2" s="239"/>
      <c r="H2" s="239"/>
      <c r="I2" s="239"/>
      <c r="J2" s="239"/>
    </row>
    <row r="3" spans="1:10" ht="16.5">
      <c r="A3" s="55"/>
      <c r="B3" s="55"/>
      <c r="C3" s="55"/>
      <c r="D3" s="55"/>
      <c r="E3" s="55"/>
      <c r="F3" s="55"/>
      <c r="G3" s="55"/>
      <c r="H3" s="55"/>
      <c r="I3" s="55"/>
      <c r="J3" s="55"/>
    </row>
    <row r="4" spans="1:10" ht="21.75" customHeight="1">
      <c r="A4" s="240" t="s">
        <v>0</v>
      </c>
      <c r="B4" s="240" t="s">
        <v>1</v>
      </c>
      <c r="C4" s="240" t="s">
        <v>2</v>
      </c>
      <c r="D4" s="242" t="s">
        <v>89</v>
      </c>
      <c r="E4" s="244" t="s">
        <v>136</v>
      </c>
      <c r="F4" s="246" t="s">
        <v>137</v>
      </c>
      <c r="G4" s="246" t="s">
        <v>138</v>
      </c>
      <c r="H4" s="246" t="s">
        <v>139</v>
      </c>
      <c r="I4" s="246" t="s">
        <v>140</v>
      </c>
      <c r="J4" s="246" t="s">
        <v>141</v>
      </c>
    </row>
    <row r="5" spans="1:10" ht="39" customHeight="1">
      <c r="A5" s="241"/>
      <c r="B5" s="241"/>
      <c r="C5" s="241"/>
      <c r="D5" s="243"/>
      <c r="E5" s="245"/>
      <c r="F5" s="246"/>
      <c r="G5" s="246"/>
      <c r="H5" s="246"/>
      <c r="I5" s="246"/>
      <c r="J5" s="246"/>
    </row>
    <row r="6" spans="1:10" ht="63">
      <c r="A6" s="240">
        <v>1</v>
      </c>
      <c r="B6" s="240" t="s">
        <v>3</v>
      </c>
      <c r="C6" s="56" t="s">
        <v>4</v>
      </c>
      <c r="D6" s="57"/>
      <c r="E6" s="58"/>
      <c r="F6" s="58"/>
      <c r="G6" s="58"/>
      <c r="H6" s="58"/>
      <c r="I6" s="58"/>
      <c r="J6" s="58"/>
    </row>
    <row r="7" spans="1:10" ht="47.25">
      <c r="A7" s="247"/>
      <c r="B7" s="247"/>
      <c r="C7" s="59" t="s">
        <v>30</v>
      </c>
      <c r="D7" s="60">
        <v>0.8</v>
      </c>
      <c r="E7" s="61">
        <v>0.8</v>
      </c>
      <c r="F7" s="61">
        <v>0.45</v>
      </c>
      <c r="G7" s="61">
        <v>0.8</v>
      </c>
      <c r="H7" s="61">
        <v>0.8</v>
      </c>
      <c r="I7" s="61">
        <v>0.8</v>
      </c>
      <c r="J7" s="61">
        <v>0.8</v>
      </c>
    </row>
    <row r="8" spans="1:10" ht="31.5">
      <c r="A8" s="247"/>
      <c r="B8" s="247"/>
      <c r="C8" s="59" t="s">
        <v>31</v>
      </c>
      <c r="D8" s="60" t="s">
        <v>32</v>
      </c>
      <c r="E8" s="61">
        <v>0.4</v>
      </c>
      <c r="F8" s="61">
        <v>0.4</v>
      </c>
      <c r="G8" s="61">
        <v>0.4</v>
      </c>
      <c r="H8" s="61">
        <v>0.4</v>
      </c>
      <c r="I8" s="61">
        <v>0.4</v>
      </c>
      <c r="J8" s="61">
        <v>0.4</v>
      </c>
    </row>
    <row r="9" spans="1:10" ht="31.5">
      <c r="A9" s="247"/>
      <c r="B9" s="247"/>
      <c r="C9" s="56" t="s">
        <v>29</v>
      </c>
      <c r="D9" s="57" t="s">
        <v>7</v>
      </c>
      <c r="E9" s="58" t="s">
        <v>7</v>
      </c>
      <c r="F9" s="58" t="s">
        <v>7</v>
      </c>
      <c r="G9" s="58" t="s">
        <v>70</v>
      </c>
      <c r="H9" s="58" t="s">
        <v>70</v>
      </c>
      <c r="I9" s="58" t="s">
        <v>70</v>
      </c>
      <c r="J9" s="58" t="s">
        <v>70</v>
      </c>
    </row>
    <row r="10" spans="1:10" ht="47.25">
      <c r="A10" s="241"/>
      <c r="B10" s="241"/>
      <c r="C10" s="56" t="s">
        <v>71</v>
      </c>
      <c r="D10" s="57" t="s">
        <v>7</v>
      </c>
      <c r="E10" s="58" t="s">
        <v>7</v>
      </c>
      <c r="F10" s="58" t="s">
        <v>7</v>
      </c>
      <c r="G10" s="58" t="s">
        <v>70</v>
      </c>
      <c r="H10" s="58" t="s">
        <v>7</v>
      </c>
      <c r="I10" s="58" t="s">
        <v>70</v>
      </c>
      <c r="J10" s="58" t="s">
        <v>70</v>
      </c>
    </row>
    <row r="11" spans="1:10" ht="63">
      <c r="A11" s="62">
        <v>2</v>
      </c>
      <c r="B11" s="62" t="s">
        <v>6</v>
      </c>
      <c r="C11" s="56" t="s">
        <v>33</v>
      </c>
      <c r="D11" s="57" t="s">
        <v>7</v>
      </c>
      <c r="E11" s="58" t="s">
        <v>7</v>
      </c>
      <c r="F11" s="58" t="s">
        <v>7</v>
      </c>
      <c r="G11" s="58" t="s">
        <v>7</v>
      </c>
      <c r="H11" s="58" t="s">
        <v>7</v>
      </c>
      <c r="I11" s="58" t="s">
        <v>7</v>
      </c>
      <c r="J11" s="58" t="s">
        <v>7</v>
      </c>
    </row>
    <row r="12" spans="1:11" ht="47.25">
      <c r="A12" s="62">
        <v>3</v>
      </c>
      <c r="B12" s="62" t="s">
        <v>8</v>
      </c>
      <c r="C12" s="56" t="s">
        <v>67</v>
      </c>
      <c r="D12" s="57" t="s">
        <v>9</v>
      </c>
      <c r="E12" s="63">
        <v>1</v>
      </c>
      <c r="F12" s="63">
        <v>1</v>
      </c>
      <c r="G12" s="63">
        <v>0.99</v>
      </c>
      <c r="H12" s="63">
        <v>1</v>
      </c>
      <c r="I12" s="63">
        <v>1</v>
      </c>
      <c r="J12" s="63">
        <v>0.22</v>
      </c>
      <c r="K12" s="64"/>
    </row>
    <row r="13" spans="1:10" ht="47.25">
      <c r="A13" s="240">
        <v>4</v>
      </c>
      <c r="B13" s="240" t="s">
        <v>21</v>
      </c>
      <c r="C13" s="56" t="s">
        <v>34</v>
      </c>
      <c r="D13" s="57" t="s">
        <v>7</v>
      </c>
      <c r="E13" s="58" t="s">
        <v>70</v>
      </c>
      <c r="F13" s="58" t="s">
        <v>70</v>
      </c>
      <c r="G13" s="58" t="s">
        <v>70</v>
      </c>
      <c r="H13" s="58" t="s">
        <v>70</v>
      </c>
      <c r="I13" s="58" t="s">
        <v>70</v>
      </c>
      <c r="J13" s="58" t="s">
        <v>70</v>
      </c>
    </row>
    <row r="14" spans="1:10" ht="63">
      <c r="A14" s="247"/>
      <c r="B14" s="247"/>
      <c r="C14" s="56" t="s">
        <v>35</v>
      </c>
      <c r="D14" s="57" t="s">
        <v>7</v>
      </c>
      <c r="E14" s="58" t="s">
        <v>70</v>
      </c>
      <c r="F14" s="58" t="s">
        <v>70</v>
      </c>
      <c r="G14" s="58" t="s">
        <v>70</v>
      </c>
      <c r="H14" s="58" t="s">
        <v>70</v>
      </c>
      <c r="I14" s="58" t="s">
        <v>70</v>
      </c>
      <c r="J14" s="58" t="s">
        <v>70</v>
      </c>
    </row>
    <row r="15" spans="1:10" ht="31.5">
      <c r="A15" s="247"/>
      <c r="B15" s="247"/>
      <c r="C15" s="56" t="s">
        <v>36</v>
      </c>
      <c r="D15" s="57" t="s">
        <v>7</v>
      </c>
      <c r="E15" s="58" t="s">
        <v>7</v>
      </c>
      <c r="F15" s="58" t="s">
        <v>7</v>
      </c>
      <c r="G15" s="58" t="s">
        <v>7</v>
      </c>
      <c r="H15" s="58" t="s">
        <v>7</v>
      </c>
      <c r="I15" s="58" t="s">
        <v>70</v>
      </c>
      <c r="J15" s="58" t="s">
        <v>7</v>
      </c>
    </row>
    <row r="16" spans="1:10" ht="31.5">
      <c r="A16" s="247"/>
      <c r="B16" s="247"/>
      <c r="C16" s="56" t="s">
        <v>37</v>
      </c>
      <c r="D16" s="57" t="s">
        <v>5</v>
      </c>
      <c r="E16" s="63">
        <v>0.64</v>
      </c>
      <c r="F16" s="63">
        <v>0.61</v>
      </c>
      <c r="G16" s="65">
        <v>39.4</v>
      </c>
      <c r="H16" s="65">
        <v>32.6</v>
      </c>
      <c r="I16" s="65">
        <v>31.6</v>
      </c>
      <c r="J16" s="65">
        <v>55.4</v>
      </c>
    </row>
    <row r="17" spans="1:10" ht="63">
      <c r="A17" s="241"/>
      <c r="B17" s="241"/>
      <c r="C17" s="56" t="s">
        <v>38</v>
      </c>
      <c r="D17" s="57" t="s">
        <v>5</v>
      </c>
      <c r="E17" s="63">
        <v>0.75</v>
      </c>
      <c r="F17" s="63">
        <v>0.75</v>
      </c>
      <c r="G17" s="63">
        <v>0.75</v>
      </c>
      <c r="H17" s="63">
        <v>0.75</v>
      </c>
      <c r="I17" s="63">
        <v>0.75</v>
      </c>
      <c r="J17" s="63">
        <v>0.75</v>
      </c>
    </row>
    <row r="18" spans="1:10" ht="31.5">
      <c r="A18" s="248">
        <v>5</v>
      </c>
      <c r="B18" s="248" t="s">
        <v>39</v>
      </c>
      <c r="C18" s="59" t="s">
        <v>40</v>
      </c>
      <c r="D18" s="66" t="s">
        <v>7</v>
      </c>
      <c r="E18" s="67" t="s">
        <v>7</v>
      </c>
      <c r="F18" s="67" t="s">
        <v>7</v>
      </c>
      <c r="G18" s="67" t="s">
        <v>7</v>
      </c>
      <c r="H18" s="67" t="s">
        <v>7</v>
      </c>
      <c r="I18" s="67" t="s">
        <v>7</v>
      </c>
      <c r="J18" s="67" t="s">
        <v>7</v>
      </c>
    </row>
    <row r="19" spans="1:10" ht="31.5">
      <c r="A19" s="249"/>
      <c r="B19" s="249"/>
      <c r="C19" s="59" t="s">
        <v>41</v>
      </c>
      <c r="D19" s="66" t="s">
        <v>7</v>
      </c>
      <c r="E19" s="67" t="s">
        <v>70</v>
      </c>
      <c r="F19" s="67" t="s">
        <v>7</v>
      </c>
      <c r="G19" s="67" t="s">
        <v>70</v>
      </c>
      <c r="H19" s="67" t="s">
        <v>70</v>
      </c>
      <c r="I19" s="67" t="s">
        <v>70</v>
      </c>
      <c r="J19" s="67" t="s">
        <v>70</v>
      </c>
    </row>
    <row r="20" spans="1:10" ht="16.5" customHeight="1">
      <c r="A20" s="240">
        <v>6</v>
      </c>
      <c r="B20" s="240" t="s">
        <v>10</v>
      </c>
      <c r="C20" s="56" t="s">
        <v>42</v>
      </c>
      <c r="D20" s="57" t="s">
        <v>11</v>
      </c>
      <c r="E20" s="58" t="s">
        <v>11</v>
      </c>
      <c r="F20" s="58" t="s">
        <v>11</v>
      </c>
      <c r="G20" s="58" t="s">
        <v>11</v>
      </c>
      <c r="H20" s="58" t="s">
        <v>11</v>
      </c>
      <c r="I20" s="58" t="s">
        <v>11</v>
      </c>
      <c r="J20" s="58" t="s">
        <v>11</v>
      </c>
    </row>
    <row r="21" spans="1:11" ht="113.25">
      <c r="A21" s="247"/>
      <c r="B21" s="247"/>
      <c r="C21" s="56" t="s">
        <v>142</v>
      </c>
      <c r="D21" s="57" t="s">
        <v>12</v>
      </c>
      <c r="E21" s="63">
        <v>0.79</v>
      </c>
      <c r="F21" s="63">
        <v>0.74</v>
      </c>
      <c r="G21" s="63">
        <v>0.73</v>
      </c>
      <c r="H21" s="63">
        <v>0.76</v>
      </c>
      <c r="I21" s="63">
        <v>0.78</v>
      </c>
      <c r="J21" s="63">
        <v>0.72</v>
      </c>
      <c r="K21" s="68"/>
    </row>
    <row r="22" spans="1:10" ht="31.5">
      <c r="A22" s="247"/>
      <c r="B22" s="247"/>
      <c r="C22" s="56" t="s">
        <v>43</v>
      </c>
      <c r="D22" s="57" t="s">
        <v>7</v>
      </c>
      <c r="E22" s="58" t="s">
        <v>7</v>
      </c>
      <c r="F22" s="58" t="s">
        <v>7</v>
      </c>
      <c r="G22" s="58" t="s">
        <v>7</v>
      </c>
      <c r="H22" s="58" t="s">
        <v>7</v>
      </c>
      <c r="I22" s="58" t="s">
        <v>7</v>
      </c>
      <c r="J22" s="58" t="s">
        <v>7</v>
      </c>
    </row>
    <row r="23" spans="1:10" ht="47.25">
      <c r="A23" s="247"/>
      <c r="B23" s="247"/>
      <c r="C23" s="56" t="s">
        <v>45</v>
      </c>
      <c r="D23" s="57" t="s">
        <v>7</v>
      </c>
      <c r="E23" s="58" t="s">
        <v>7</v>
      </c>
      <c r="F23" s="58" t="s">
        <v>7</v>
      </c>
      <c r="G23" s="58" t="s">
        <v>7</v>
      </c>
      <c r="H23" s="58" t="s">
        <v>7</v>
      </c>
      <c r="I23" s="58" t="s">
        <v>7</v>
      </c>
      <c r="J23" s="58" t="s">
        <v>7</v>
      </c>
    </row>
    <row r="24" spans="1:10" ht="31.5">
      <c r="A24" s="241"/>
      <c r="B24" s="241"/>
      <c r="C24" s="56" t="s">
        <v>44</v>
      </c>
      <c r="D24" s="57" t="s">
        <v>7</v>
      </c>
      <c r="E24" s="58" t="s">
        <v>7</v>
      </c>
      <c r="F24" s="58" t="s">
        <v>7</v>
      </c>
      <c r="G24" s="58" t="s">
        <v>7</v>
      </c>
      <c r="H24" s="58" t="s">
        <v>7</v>
      </c>
      <c r="I24" s="58" t="s">
        <v>7</v>
      </c>
      <c r="J24" s="58" t="s">
        <v>7</v>
      </c>
    </row>
    <row r="25" spans="1:10" ht="63">
      <c r="A25" s="62">
        <v>7</v>
      </c>
      <c r="B25" s="62" t="s">
        <v>13</v>
      </c>
      <c r="C25" s="56" t="s">
        <v>46</v>
      </c>
      <c r="D25" s="57" t="s">
        <v>7</v>
      </c>
      <c r="E25" s="58" t="s">
        <v>70</v>
      </c>
      <c r="F25" s="58" t="s">
        <v>70</v>
      </c>
      <c r="G25" s="58" t="s">
        <v>70</v>
      </c>
      <c r="H25" s="58" t="s">
        <v>70</v>
      </c>
      <c r="I25" s="58" t="s">
        <v>70</v>
      </c>
      <c r="J25" s="58" t="s">
        <v>70</v>
      </c>
    </row>
    <row r="26" spans="1:10" ht="31.5">
      <c r="A26" s="62">
        <v>8</v>
      </c>
      <c r="B26" s="62" t="s">
        <v>14</v>
      </c>
      <c r="C26" s="56" t="s">
        <v>47</v>
      </c>
      <c r="D26" s="57" t="s">
        <v>15</v>
      </c>
      <c r="E26" s="69">
        <v>0.465</v>
      </c>
      <c r="F26" s="69">
        <v>0.431</v>
      </c>
      <c r="G26" s="69">
        <v>0.469</v>
      </c>
      <c r="H26" s="69">
        <v>0.431</v>
      </c>
      <c r="I26" s="69">
        <v>0.482</v>
      </c>
      <c r="J26" s="69">
        <v>0.446</v>
      </c>
    </row>
    <row r="27" spans="1:11" ht="47.25">
      <c r="A27" s="62">
        <v>9</v>
      </c>
      <c r="B27" s="62" t="s">
        <v>16</v>
      </c>
      <c r="C27" s="56" t="s">
        <v>48</v>
      </c>
      <c r="D27" s="57" t="s">
        <v>17</v>
      </c>
      <c r="E27" s="69">
        <v>0.91</v>
      </c>
      <c r="F27" s="63">
        <v>0.88</v>
      </c>
      <c r="G27" s="63">
        <v>0.87</v>
      </c>
      <c r="H27" s="63">
        <v>0.94</v>
      </c>
      <c r="I27" s="63">
        <v>0.92</v>
      </c>
      <c r="J27" s="63">
        <v>0.86</v>
      </c>
      <c r="K27" s="68"/>
    </row>
    <row r="28" spans="1:10" ht="78.75">
      <c r="A28" s="240">
        <v>10</v>
      </c>
      <c r="B28" s="240" t="s">
        <v>18</v>
      </c>
      <c r="C28" s="56" t="s">
        <v>49</v>
      </c>
      <c r="D28" s="57" t="s">
        <v>7</v>
      </c>
      <c r="E28" s="58" t="s">
        <v>7</v>
      </c>
      <c r="F28" s="58" t="s">
        <v>7</v>
      </c>
      <c r="G28" s="58" t="s">
        <v>7</v>
      </c>
      <c r="H28" s="58" t="s">
        <v>7</v>
      </c>
      <c r="I28" s="58" t="s">
        <v>7</v>
      </c>
      <c r="J28" s="58" t="s">
        <v>7</v>
      </c>
    </row>
    <row r="29" spans="1:10" ht="63">
      <c r="A29" s="247"/>
      <c r="B29" s="247"/>
      <c r="C29" s="56" t="s">
        <v>50</v>
      </c>
      <c r="D29" s="57" t="s">
        <v>7</v>
      </c>
      <c r="E29" s="70" t="s">
        <v>7</v>
      </c>
      <c r="F29" s="70" t="s">
        <v>7</v>
      </c>
      <c r="G29" s="70" t="s">
        <v>7</v>
      </c>
      <c r="H29" s="70" t="s">
        <v>7</v>
      </c>
      <c r="I29" s="70" t="s">
        <v>7</v>
      </c>
      <c r="J29" s="70" t="s">
        <v>7</v>
      </c>
    </row>
    <row r="30" spans="1:11" ht="63">
      <c r="A30" s="247"/>
      <c r="B30" s="247"/>
      <c r="C30" s="56" t="s">
        <v>51</v>
      </c>
      <c r="D30" s="57" t="s">
        <v>5</v>
      </c>
      <c r="E30" s="65">
        <v>70.83</v>
      </c>
      <c r="F30" s="65">
        <v>86.04</v>
      </c>
      <c r="G30" s="65">
        <v>70.83</v>
      </c>
      <c r="H30" s="65">
        <v>57.6</v>
      </c>
      <c r="I30" s="65">
        <v>64.7</v>
      </c>
      <c r="J30" s="63">
        <v>0.85</v>
      </c>
      <c r="K30" s="64"/>
    </row>
    <row r="31" spans="1:11" ht="110.25">
      <c r="A31" s="247"/>
      <c r="B31" s="247"/>
      <c r="C31" s="56" t="s">
        <v>68</v>
      </c>
      <c r="D31" s="57" t="s">
        <v>5</v>
      </c>
      <c r="E31" s="63">
        <v>1</v>
      </c>
      <c r="F31" s="63">
        <v>1</v>
      </c>
      <c r="G31" s="63">
        <v>1</v>
      </c>
      <c r="H31" s="63">
        <v>1</v>
      </c>
      <c r="I31" s="63">
        <v>1</v>
      </c>
      <c r="J31" s="63">
        <v>1</v>
      </c>
      <c r="K31" s="64"/>
    </row>
    <row r="32" spans="1:11" ht="31.5">
      <c r="A32" s="241"/>
      <c r="B32" s="241"/>
      <c r="C32" s="56" t="s">
        <v>52</v>
      </c>
      <c r="D32" s="57" t="s">
        <v>20</v>
      </c>
      <c r="E32" s="63">
        <v>0.34</v>
      </c>
      <c r="F32" s="63">
        <v>0.31</v>
      </c>
      <c r="G32" s="63">
        <v>0.27</v>
      </c>
      <c r="H32" s="63">
        <v>0.33</v>
      </c>
      <c r="I32" s="63">
        <v>0.29</v>
      </c>
      <c r="J32" s="63">
        <v>0.37</v>
      </c>
      <c r="K32" s="64"/>
    </row>
    <row r="33" spans="1:10" ht="16.5">
      <c r="A33" s="240">
        <v>11</v>
      </c>
      <c r="B33" s="240" t="s">
        <v>22</v>
      </c>
      <c r="C33" s="56" t="s">
        <v>23</v>
      </c>
      <c r="D33" s="57" t="s">
        <v>19</v>
      </c>
      <c r="E33" s="63">
        <v>1</v>
      </c>
      <c r="F33" s="63">
        <v>1</v>
      </c>
      <c r="G33" s="63">
        <v>1</v>
      </c>
      <c r="H33" s="63">
        <v>1</v>
      </c>
      <c r="I33" s="63">
        <v>1</v>
      </c>
      <c r="J33" s="63">
        <v>1</v>
      </c>
    </row>
    <row r="34" spans="1:10" ht="94.5">
      <c r="A34" s="247"/>
      <c r="B34" s="247"/>
      <c r="C34" s="56" t="s">
        <v>53</v>
      </c>
      <c r="D34" s="57" t="s">
        <v>7</v>
      </c>
      <c r="E34" s="71" t="s">
        <v>7</v>
      </c>
      <c r="F34" s="71" t="s">
        <v>7</v>
      </c>
      <c r="G34" s="71" t="s">
        <v>7</v>
      </c>
      <c r="H34" s="71" t="s">
        <v>7</v>
      </c>
      <c r="I34" s="71" t="s">
        <v>7</v>
      </c>
      <c r="J34" s="71" t="s">
        <v>7</v>
      </c>
    </row>
    <row r="35" spans="1:11" ht="31.5">
      <c r="A35" s="241"/>
      <c r="B35" s="241"/>
      <c r="C35" s="56" t="s">
        <v>54</v>
      </c>
      <c r="D35" s="57" t="s">
        <v>24</v>
      </c>
      <c r="E35" s="69">
        <v>0.204</v>
      </c>
      <c r="F35" s="69">
        <v>0.317</v>
      </c>
      <c r="G35" s="69">
        <v>0.402</v>
      </c>
      <c r="H35" s="69">
        <v>0.364</v>
      </c>
      <c r="I35" s="69">
        <v>0.28</v>
      </c>
      <c r="J35" s="69">
        <v>0.179</v>
      </c>
      <c r="K35" s="68"/>
    </row>
    <row r="36" spans="1:11" ht="31.5">
      <c r="A36" s="240">
        <v>12</v>
      </c>
      <c r="B36" s="240" t="s">
        <v>25</v>
      </c>
      <c r="C36" s="56" t="s">
        <v>26</v>
      </c>
      <c r="D36" s="57" t="s">
        <v>17</v>
      </c>
      <c r="E36" s="63">
        <v>0.95</v>
      </c>
      <c r="F36" s="63">
        <v>0.82</v>
      </c>
      <c r="G36" s="63">
        <v>0.87</v>
      </c>
      <c r="H36" s="63">
        <v>0.86</v>
      </c>
      <c r="I36" s="63">
        <v>0.97</v>
      </c>
      <c r="J36" s="63">
        <v>0.95</v>
      </c>
      <c r="K36" s="64"/>
    </row>
    <row r="37" spans="1:11" ht="63">
      <c r="A37" s="247"/>
      <c r="B37" s="247"/>
      <c r="C37" s="56" t="s">
        <v>27</v>
      </c>
      <c r="D37" s="57" t="s">
        <v>5</v>
      </c>
      <c r="E37" s="72">
        <v>0.288</v>
      </c>
      <c r="F37" s="72">
        <v>0.231</v>
      </c>
      <c r="G37" s="72">
        <v>0.181</v>
      </c>
      <c r="H37" s="72">
        <v>0.297</v>
      </c>
      <c r="I37" s="72">
        <v>0.261</v>
      </c>
      <c r="J37" s="72">
        <v>0.523</v>
      </c>
      <c r="K37" s="64"/>
    </row>
    <row r="38" spans="1:10" ht="63">
      <c r="A38" s="247"/>
      <c r="B38" s="247"/>
      <c r="C38" s="56" t="s">
        <v>55</v>
      </c>
      <c r="D38" s="73">
        <v>1</v>
      </c>
      <c r="E38" s="63">
        <v>0.92</v>
      </c>
      <c r="F38" s="63">
        <v>0.85</v>
      </c>
      <c r="G38" s="63">
        <v>0.83</v>
      </c>
      <c r="H38" s="63">
        <v>0.87</v>
      </c>
      <c r="I38" s="63">
        <v>0.89</v>
      </c>
      <c r="J38" s="63">
        <v>0.9</v>
      </c>
    </row>
    <row r="39" spans="1:11" ht="47.25">
      <c r="A39" s="247"/>
      <c r="B39" s="247"/>
      <c r="C39" s="56" t="s">
        <v>56</v>
      </c>
      <c r="D39" s="57" t="s">
        <v>69</v>
      </c>
      <c r="E39" s="74">
        <v>0.4</v>
      </c>
      <c r="F39" s="75">
        <v>0.39</v>
      </c>
      <c r="G39" s="63">
        <v>0.37</v>
      </c>
      <c r="H39" s="63">
        <v>0.39</v>
      </c>
      <c r="I39" s="63">
        <v>0.43</v>
      </c>
      <c r="J39" s="63">
        <v>0.44</v>
      </c>
      <c r="K39" s="64"/>
    </row>
    <row r="40" spans="1:10" ht="63">
      <c r="A40" s="241"/>
      <c r="B40" s="241"/>
      <c r="C40" s="56" t="s">
        <v>57</v>
      </c>
      <c r="D40" s="73">
        <v>1</v>
      </c>
      <c r="E40" s="75">
        <v>1</v>
      </c>
      <c r="F40" s="75">
        <v>1</v>
      </c>
      <c r="G40" s="75">
        <v>1</v>
      </c>
      <c r="H40" s="75">
        <v>1</v>
      </c>
      <c r="I40" s="75">
        <v>1</v>
      </c>
      <c r="J40" s="75">
        <v>1</v>
      </c>
    </row>
    <row r="41" spans="1:10" ht="31.5">
      <c r="A41" s="240">
        <v>13</v>
      </c>
      <c r="B41" s="240" t="s">
        <v>86</v>
      </c>
      <c r="C41" s="56" t="s">
        <v>58</v>
      </c>
      <c r="D41" s="57" t="s">
        <v>7</v>
      </c>
      <c r="E41" s="58" t="s">
        <v>7</v>
      </c>
      <c r="F41" s="58" t="s">
        <v>7</v>
      </c>
      <c r="G41" s="58" t="s">
        <v>7</v>
      </c>
      <c r="H41" s="58" t="s">
        <v>7</v>
      </c>
      <c r="I41" s="58" t="s">
        <v>7</v>
      </c>
      <c r="J41" s="58" t="s">
        <v>7</v>
      </c>
    </row>
    <row r="42" spans="1:10" ht="31.5">
      <c r="A42" s="247"/>
      <c r="B42" s="247"/>
      <c r="C42" s="56" t="s">
        <v>59</v>
      </c>
      <c r="D42" s="57" t="s">
        <v>7</v>
      </c>
      <c r="E42" s="58" t="s">
        <v>70</v>
      </c>
      <c r="F42" s="58" t="s">
        <v>70</v>
      </c>
      <c r="G42" s="58" t="s">
        <v>70</v>
      </c>
      <c r="H42" s="58" t="s">
        <v>70</v>
      </c>
      <c r="I42" s="58" t="s">
        <v>70</v>
      </c>
      <c r="J42" s="58" t="s">
        <v>70</v>
      </c>
    </row>
    <row r="43" spans="1:10" ht="31.5">
      <c r="A43" s="247"/>
      <c r="B43" s="247"/>
      <c r="C43" s="56" t="s">
        <v>60</v>
      </c>
      <c r="D43" s="57" t="s">
        <v>7</v>
      </c>
      <c r="E43" s="58" t="s">
        <v>7</v>
      </c>
      <c r="F43" s="58" t="s">
        <v>7</v>
      </c>
      <c r="G43" s="58" t="s">
        <v>7</v>
      </c>
      <c r="H43" s="58" t="s">
        <v>7</v>
      </c>
      <c r="I43" s="58" t="s">
        <v>7</v>
      </c>
      <c r="J43" s="58" t="s">
        <v>7</v>
      </c>
    </row>
    <row r="44" spans="1:10" ht="31.5">
      <c r="A44" s="247"/>
      <c r="B44" s="247"/>
      <c r="C44" s="56" t="s">
        <v>61</v>
      </c>
      <c r="D44" s="57" t="s">
        <v>7</v>
      </c>
      <c r="E44" s="58" t="s">
        <v>70</v>
      </c>
      <c r="F44" s="58" t="s">
        <v>70</v>
      </c>
      <c r="G44" s="58" t="s">
        <v>70</v>
      </c>
      <c r="H44" s="58" t="s">
        <v>70</v>
      </c>
      <c r="I44" s="58" t="s">
        <v>70</v>
      </c>
      <c r="J44" s="58" t="s">
        <v>70</v>
      </c>
    </row>
    <row r="45" spans="1:10" ht="78.75">
      <c r="A45" s="241"/>
      <c r="B45" s="241"/>
      <c r="C45" s="56" t="s">
        <v>62</v>
      </c>
      <c r="D45" s="57" t="s">
        <v>7</v>
      </c>
      <c r="E45" s="58" t="s">
        <v>7</v>
      </c>
      <c r="F45" s="58" t="s">
        <v>7</v>
      </c>
      <c r="G45" s="58" t="s">
        <v>7</v>
      </c>
      <c r="H45" s="58" t="s">
        <v>7</v>
      </c>
      <c r="I45" s="58" t="s">
        <v>7</v>
      </c>
      <c r="J45" s="58" t="s">
        <v>7</v>
      </c>
    </row>
    <row r="46" spans="1:10" ht="63">
      <c r="A46" s="240">
        <v>14</v>
      </c>
      <c r="B46" s="76" t="s">
        <v>72</v>
      </c>
      <c r="C46" s="56" t="s">
        <v>63</v>
      </c>
      <c r="D46" s="57" t="s">
        <v>7</v>
      </c>
      <c r="E46" s="58" t="s">
        <v>7</v>
      </c>
      <c r="F46" s="58" t="s">
        <v>7</v>
      </c>
      <c r="G46" s="58" t="s">
        <v>7</v>
      </c>
      <c r="H46" s="58" t="s">
        <v>7</v>
      </c>
      <c r="I46" s="58" t="s">
        <v>7</v>
      </c>
      <c r="J46" s="58" t="s">
        <v>7</v>
      </c>
    </row>
    <row r="47" spans="1:10" ht="94.5">
      <c r="A47" s="241"/>
      <c r="B47" s="77"/>
      <c r="C47" s="56" t="s">
        <v>64</v>
      </c>
      <c r="D47" s="57" t="s">
        <v>7</v>
      </c>
      <c r="E47" s="58" t="s">
        <v>7</v>
      </c>
      <c r="F47" s="58" t="s">
        <v>7</v>
      </c>
      <c r="G47" s="58" t="s">
        <v>7</v>
      </c>
      <c r="H47" s="58" t="s">
        <v>7</v>
      </c>
      <c r="I47" s="58" t="s">
        <v>7</v>
      </c>
      <c r="J47" s="58" t="s">
        <v>7</v>
      </c>
    </row>
    <row r="48" spans="1:10" ht="63">
      <c r="A48" s="240">
        <v>15</v>
      </c>
      <c r="B48" s="76" t="s">
        <v>65</v>
      </c>
      <c r="C48" s="56" t="s">
        <v>66</v>
      </c>
      <c r="D48" s="73">
        <v>1</v>
      </c>
      <c r="E48" s="63">
        <v>1</v>
      </c>
      <c r="F48" s="63">
        <v>1</v>
      </c>
      <c r="G48" s="63">
        <v>1</v>
      </c>
      <c r="H48" s="63">
        <v>1</v>
      </c>
      <c r="I48" s="63">
        <v>1</v>
      </c>
      <c r="J48" s="63">
        <v>1</v>
      </c>
    </row>
    <row r="49" spans="1:10" ht="63">
      <c r="A49" s="241"/>
      <c r="B49" s="77"/>
      <c r="C49" s="56" t="s">
        <v>28</v>
      </c>
      <c r="D49" s="57" t="s">
        <v>7</v>
      </c>
      <c r="E49" s="58" t="s">
        <v>7</v>
      </c>
      <c r="F49" s="58" t="s">
        <v>7</v>
      </c>
      <c r="G49" s="58" t="s">
        <v>7</v>
      </c>
      <c r="H49" s="58" t="s">
        <v>7</v>
      </c>
      <c r="I49" s="58" t="s">
        <v>7</v>
      </c>
      <c r="J49" s="58" t="s">
        <v>7</v>
      </c>
    </row>
    <row r="50" spans="1:10" ht="16.5">
      <c r="A50" s="55"/>
      <c r="B50" s="55"/>
      <c r="C50" s="55"/>
      <c r="D50" s="55"/>
      <c r="E50" s="55"/>
      <c r="F50" s="55"/>
      <c r="G50" s="55"/>
      <c r="H50" s="55"/>
      <c r="I50" s="55"/>
      <c r="J50" s="55"/>
    </row>
    <row r="51" spans="1:10" ht="16.5">
      <c r="A51" s="55"/>
      <c r="B51" s="55"/>
      <c r="C51" s="55"/>
      <c r="D51" s="55"/>
      <c r="E51" s="55"/>
      <c r="F51" s="55"/>
      <c r="G51" s="55"/>
      <c r="H51" s="55"/>
      <c r="I51" s="55"/>
      <c r="J51" s="55"/>
    </row>
    <row r="52" spans="1:10" ht="17.25">
      <c r="A52" s="52"/>
      <c r="B52" s="52"/>
      <c r="C52" s="54"/>
      <c r="D52" s="78"/>
      <c r="E52" s="52"/>
      <c r="F52" s="52"/>
      <c r="G52" s="52"/>
      <c r="H52" s="52"/>
      <c r="I52" s="238"/>
      <c r="J52" s="238"/>
    </row>
    <row r="53" spans="1:10" ht="17.25">
      <c r="A53" s="52"/>
      <c r="B53" s="52"/>
      <c r="C53" s="54"/>
      <c r="D53" s="78"/>
      <c r="E53" s="52"/>
      <c r="F53" s="52"/>
      <c r="G53" s="52"/>
      <c r="H53" s="52"/>
      <c r="I53" s="238"/>
      <c r="J53" s="238"/>
    </row>
  </sheetData>
  <sheetProtection/>
  <mergeCells count="32">
    <mergeCell ref="A46:A47"/>
    <mergeCell ref="A48:A49"/>
    <mergeCell ref="I52:J52"/>
    <mergeCell ref="I53:J53"/>
    <mergeCell ref="B20:B24"/>
    <mergeCell ref="A33:A35"/>
    <mergeCell ref="B33:B35"/>
    <mergeCell ref="A36:A40"/>
    <mergeCell ref="B36:B40"/>
    <mergeCell ref="A41:A45"/>
    <mergeCell ref="B41:B45"/>
    <mergeCell ref="A18:A19"/>
    <mergeCell ref="B18:B19"/>
    <mergeCell ref="A20:A24"/>
    <mergeCell ref="A28:A32"/>
    <mergeCell ref="B28:B32"/>
    <mergeCell ref="I4:I5"/>
    <mergeCell ref="J4:J5"/>
    <mergeCell ref="A6:A10"/>
    <mergeCell ref="B6:B10"/>
    <mergeCell ref="A13:A17"/>
    <mergeCell ref="B13:B17"/>
    <mergeCell ref="A1:J1"/>
    <mergeCell ref="A2:J2"/>
    <mergeCell ref="A4:A5"/>
    <mergeCell ref="B4:B5"/>
    <mergeCell ref="C4:C5"/>
    <mergeCell ref="D4:D5"/>
    <mergeCell ref="E4:E5"/>
    <mergeCell ref="F4:F5"/>
    <mergeCell ref="G4:G5"/>
    <mergeCell ref="H4:H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53"/>
  <sheetViews>
    <sheetView zoomScalePageLayoutView="0" workbookViewId="0" topLeftCell="A1">
      <selection activeCell="E10" sqref="E10"/>
    </sheetView>
  </sheetViews>
  <sheetFormatPr defaultColWidth="9.00390625" defaultRowHeight="15.75"/>
  <cols>
    <col min="1" max="1" width="7.375" style="0" customWidth="1"/>
    <col min="2" max="2" width="9.00390625" style="0" customWidth="1"/>
    <col min="3" max="3" width="59.375" style="0" customWidth="1"/>
    <col min="4" max="5" width="10.875" style="0" customWidth="1"/>
    <col min="6" max="7" width="10.625" style="0" customWidth="1"/>
    <col min="8" max="8" width="10.50390625" style="0" customWidth="1"/>
    <col min="9" max="9" width="11.875" style="0" customWidth="1"/>
  </cols>
  <sheetData>
    <row r="1" spans="1:9" ht="16.5">
      <c r="A1" s="220"/>
      <c r="B1" s="220"/>
      <c r="C1" s="220"/>
      <c r="D1" s="220"/>
      <c r="E1" s="220"/>
      <c r="F1" s="220"/>
      <c r="G1" s="220"/>
      <c r="H1" s="220"/>
      <c r="I1" s="220"/>
    </row>
    <row r="2" spans="1:9" ht="16.5">
      <c r="A2" s="231" t="s">
        <v>143</v>
      </c>
      <c r="B2" s="231"/>
      <c r="C2" s="231"/>
      <c r="D2" s="231"/>
      <c r="E2" s="231"/>
      <c r="F2" s="231"/>
      <c r="G2" s="231"/>
      <c r="H2" s="231"/>
      <c r="I2" s="231"/>
    </row>
    <row r="3" spans="1:9" ht="16.5">
      <c r="A3" s="1"/>
      <c r="B3" s="1"/>
      <c r="C3" s="1"/>
      <c r="D3" s="1"/>
      <c r="E3" s="1"/>
      <c r="F3" s="1"/>
      <c r="G3" s="1"/>
      <c r="H3" s="1"/>
      <c r="I3" s="1"/>
    </row>
    <row r="4" spans="1:9" ht="15.75">
      <c r="A4" s="223" t="s">
        <v>0</v>
      </c>
      <c r="B4" s="223" t="s">
        <v>1</v>
      </c>
      <c r="C4" s="223" t="s">
        <v>2</v>
      </c>
      <c r="D4" s="227" t="s">
        <v>89</v>
      </c>
      <c r="E4" s="229" t="s">
        <v>144</v>
      </c>
      <c r="F4" s="226" t="s">
        <v>145</v>
      </c>
      <c r="G4" s="226" t="s">
        <v>146</v>
      </c>
      <c r="H4" s="226" t="s">
        <v>114</v>
      </c>
      <c r="I4" s="226" t="s">
        <v>147</v>
      </c>
    </row>
    <row r="5" spans="1:9" ht="27" customHeight="1">
      <c r="A5" s="224"/>
      <c r="B5" s="224"/>
      <c r="C5" s="224"/>
      <c r="D5" s="228"/>
      <c r="E5" s="230"/>
      <c r="F5" s="226"/>
      <c r="G5" s="226"/>
      <c r="H5" s="226"/>
      <c r="I5" s="226"/>
    </row>
    <row r="6" spans="1:9" ht="31.5">
      <c r="A6" s="223">
        <v>1</v>
      </c>
      <c r="B6" s="223" t="s">
        <v>3</v>
      </c>
      <c r="C6" s="2" t="s">
        <v>4</v>
      </c>
      <c r="D6" s="3"/>
      <c r="E6" s="4"/>
      <c r="F6" s="4"/>
      <c r="G6" s="4"/>
      <c r="H6" s="4"/>
      <c r="I6" s="4"/>
    </row>
    <row r="7" spans="1:9" ht="31.5">
      <c r="A7" s="225"/>
      <c r="B7" s="225"/>
      <c r="C7" s="5" t="s">
        <v>30</v>
      </c>
      <c r="D7" s="6">
        <v>0.8</v>
      </c>
      <c r="E7" s="7">
        <v>1</v>
      </c>
      <c r="F7" s="7">
        <v>1</v>
      </c>
      <c r="G7" s="7">
        <v>0.6</v>
      </c>
      <c r="H7" s="7">
        <v>0.43</v>
      </c>
      <c r="I7" s="7">
        <v>0.3</v>
      </c>
    </row>
    <row r="8" spans="1:9" ht="15.75">
      <c r="A8" s="225"/>
      <c r="B8" s="225"/>
      <c r="C8" s="5" t="s">
        <v>31</v>
      </c>
      <c r="D8" s="6" t="s">
        <v>32</v>
      </c>
      <c r="E8" s="7">
        <v>1</v>
      </c>
      <c r="F8" s="7">
        <v>1</v>
      </c>
      <c r="G8" s="7">
        <v>0.6</v>
      </c>
      <c r="H8" s="7">
        <v>0.43</v>
      </c>
      <c r="I8" s="7">
        <v>0.3</v>
      </c>
    </row>
    <row r="9" spans="1:9" ht="16.5">
      <c r="A9" s="225"/>
      <c r="B9" s="225"/>
      <c r="C9" s="2" t="s">
        <v>29</v>
      </c>
      <c r="D9" s="3" t="s">
        <v>7</v>
      </c>
      <c r="E9" s="4" t="s">
        <v>7</v>
      </c>
      <c r="F9" s="4" t="s">
        <v>148</v>
      </c>
      <c r="G9" s="4" t="s">
        <v>148</v>
      </c>
      <c r="H9" s="4" t="s">
        <v>148</v>
      </c>
      <c r="I9" s="4" t="s">
        <v>148</v>
      </c>
    </row>
    <row r="10" spans="1:9" ht="31.5">
      <c r="A10" s="224"/>
      <c r="B10" s="224"/>
      <c r="C10" s="2" t="s">
        <v>71</v>
      </c>
      <c r="D10" s="3" t="s">
        <v>7</v>
      </c>
      <c r="E10" s="4" t="s">
        <v>148</v>
      </c>
      <c r="F10" s="4" t="s">
        <v>148</v>
      </c>
      <c r="G10" s="4" t="s">
        <v>148</v>
      </c>
      <c r="H10" s="4" t="s">
        <v>148</v>
      </c>
      <c r="I10" s="4" t="s">
        <v>148</v>
      </c>
    </row>
    <row r="11" spans="1:9" ht="31.5">
      <c r="A11" s="8">
        <v>2</v>
      </c>
      <c r="B11" s="8" t="s">
        <v>6</v>
      </c>
      <c r="C11" s="2" t="s">
        <v>33</v>
      </c>
      <c r="D11" s="3" t="s">
        <v>7</v>
      </c>
      <c r="E11" s="4" t="s">
        <v>7</v>
      </c>
      <c r="F11" s="4" t="s">
        <v>7</v>
      </c>
      <c r="G11" s="4" t="s">
        <v>7</v>
      </c>
      <c r="H11" s="4" t="s">
        <v>7</v>
      </c>
      <c r="I11" s="4" t="s">
        <v>7</v>
      </c>
    </row>
    <row r="12" spans="1:9" ht="31.5">
      <c r="A12" s="8">
        <v>3</v>
      </c>
      <c r="B12" s="8" t="s">
        <v>8</v>
      </c>
      <c r="C12" s="2" t="s">
        <v>67</v>
      </c>
      <c r="D12" s="3" t="s">
        <v>9</v>
      </c>
      <c r="E12" s="9">
        <v>0.95</v>
      </c>
      <c r="F12" s="9">
        <v>0</v>
      </c>
      <c r="G12" s="9">
        <v>0</v>
      </c>
      <c r="H12" s="9">
        <v>0</v>
      </c>
      <c r="I12" s="9">
        <v>0</v>
      </c>
    </row>
    <row r="13" spans="1:9" ht="51.75">
      <c r="A13" s="223">
        <v>4</v>
      </c>
      <c r="B13" s="223" t="s">
        <v>21</v>
      </c>
      <c r="C13" s="2" t="s">
        <v>149</v>
      </c>
      <c r="D13" s="3" t="s">
        <v>7</v>
      </c>
      <c r="E13" s="23" t="s">
        <v>7</v>
      </c>
      <c r="F13" s="23" t="s">
        <v>7</v>
      </c>
      <c r="G13" s="23" t="s">
        <v>70</v>
      </c>
      <c r="H13" s="23" t="s">
        <v>7</v>
      </c>
      <c r="I13" s="23" t="s">
        <v>70</v>
      </c>
    </row>
    <row r="14" spans="1:9" ht="51.75">
      <c r="A14" s="225"/>
      <c r="B14" s="225"/>
      <c r="C14" s="2" t="s">
        <v>35</v>
      </c>
      <c r="D14" s="3" t="s">
        <v>7</v>
      </c>
      <c r="E14" s="23" t="s">
        <v>70</v>
      </c>
      <c r="F14" s="23" t="s">
        <v>70</v>
      </c>
      <c r="G14" s="23" t="s">
        <v>70</v>
      </c>
      <c r="H14" s="23" t="s">
        <v>70</v>
      </c>
      <c r="I14" s="23" t="s">
        <v>70</v>
      </c>
    </row>
    <row r="15" spans="1:9" ht="16.5">
      <c r="A15" s="225"/>
      <c r="B15" s="225"/>
      <c r="C15" s="79" t="s">
        <v>36</v>
      </c>
      <c r="D15" s="80" t="s">
        <v>7</v>
      </c>
      <c r="E15" s="43" t="s">
        <v>7</v>
      </c>
      <c r="F15" s="43" t="s">
        <v>7</v>
      </c>
      <c r="G15" s="43" t="s">
        <v>7</v>
      </c>
      <c r="H15" s="43" t="s">
        <v>7</v>
      </c>
      <c r="I15" s="43" t="s">
        <v>7</v>
      </c>
    </row>
    <row r="16" spans="1:9" ht="16.5">
      <c r="A16" s="225"/>
      <c r="B16" s="225"/>
      <c r="C16" s="79" t="s">
        <v>37</v>
      </c>
      <c r="D16" s="80" t="s">
        <v>5</v>
      </c>
      <c r="E16" s="44">
        <v>0.63</v>
      </c>
      <c r="F16" s="44">
        <v>0.71</v>
      </c>
      <c r="G16" s="44">
        <v>0.67</v>
      </c>
      <c r="H16" s="44">
        <v>0.4</v>
      </c>
      <c r="I16" s="44">
        <v>0.63</v>
      </c>
    </row>
    <row r="17" spans="1:9" ht="31.5">
      <c r="A17" s="224"/>
      <c r="B17" s="224"/>
      <c r="C17" s="2" t="s">
        <v>38</v>
      </c>
      <c r="D17" s="3" t="s">
        <v>5</v>
      </c>
      <c r="E17" s="9">
        <v>1</v>
      </c>
      <c r="F17" s="9">
        <v>1</v>
      </c>
      <c r="G17" s="9">
        <v>1</v>
      </c>
      <c r="H17" s="9">
        <v>1</v>
      </c>
      <c r="I17" s="9">
        <v>1</v>
      </c>
    </row>
    <row r="18" spans="1:9" ht="15.75">
      <c r="A18" s="221">
        <v>5</v>
      </c>
      <c r="B18" s="221" t="s">
        <v>39</v>
      </c>
      <c r="C18" s="5" t="s">
        <v>40</v>
      </c>
      <c r="D18" s="10" t="s">
        <v>7</v>
      </c>
      <c r="E18" s="11" t="s">
        <v>7</v>
      </c>
      <c r="F18" s="11" t="s">
        <v>70</v>
      </c>
      <c r="G18" s="11" t="s">
        <v>70</v>
      </c>
      <c r="H18" s="11" t="s">
        <v>70</v>
      </c>
      <c r="I18" s="11" t="s">
        <v>70</v>
      </c>
    </row>
    <row r="19" spans="1:9" ht="21.75">
      <c r="A19" s="222"/>
      <c r="B19" s="222"/>
      <c r="C19" s="5" t="s">
        <v>41</v>
      </c>
      <c r="D19" s="10" t="s">
        <v>7</v>
      </c>
      <c r="E19" s="22" t="s">
        <v>7</v>
      </c>
      <c r="F19" s="22" t="s">
        <v>7</v>
      </c>
      <c r="G19" s="22" t="s">
        <v>7</v>
      </c>
      <c r="H19" s="22" t="s">
        <v>7</v>
      </c>
      <c r="I19" s="22" t="s">
        <v>7</v>
      </c>
    </row>
    <row r="20" spans="1:9" ht="16.5">
      <c r="A20" s="223">
        <v>6</v>
      </c>
      <c r="B20" s="223" t="s">
        <v>10</v>
      </c>
      <c r="C20" s="2" t="s">
        <v>42</v>
      </c>
      <c r="D20" s="3" t="s">
        <v>11</v>
      </c>
      <c r="E20" s="18" t="s">
        <v>87</v>
      </c>
      <c r="F20" s="18" t="s">
        <v>87</v>
      </c>
      <c r="G20" s="18" t="s">
        <v>87</v>
      </c>
      <c r="H20" s="18" t="s">
        <v>87</v>
      </c>
      <c r="I20" s="18" t="s">
        <v>87</v>
      </c>
    </row>
    <row r="21" spans="1:9" ht="66">
      <c r="A21" s="225"/>
      <c r="B21" s="224"/>
      <c r="C21" s="79" t="s">
        <v>150</v>
      </c>
      <c r="D21" s="80" t="s">
        <v>12</v>
      </c>
      <c r="E21" s="44">
        <v>0.8</v>
      </c>
      <c r="F21" s="44">
        <v>0.7</v>
      </c>
      <c r="G21" s="44">
        <v>0.6</v>
      </c>
      <c r="H21" s="44">
        <v>0.5</v>
      </c>
      <c r="I21" s="44">
        <v>0.7</v>
      </c>
    </row>
    <row r="22" spans="1:9" ht="16.5">
      <c r="A22" s="225"/>
      <c r="B22" s="8"/>
      <c r="C22" s="2" t="s">
        <v>43</v>
      </c>
      <c r="D22" s="3" t="s">
        <v>7</v>
      </c>
      <c r="E22" s="4" t="s">
        <v>7</v>
      </c>
      <c r="F22" s="4" t="s">
        <v>7</v>
      </c>
      <c r="G22" s="4" t="s">
        <v>7</v>
      </c>
      <c r="H22" s="4" t="s">
        <v>7</v>
      </c>
      <c r="I22" s="4" t="s">
        <v>7</v>
      </c>
    </row>
    <row r="23" spans="1:9" ht="31.5">
      <c r="A23" s="225"/>
      <c r="B23" s="8"/>
      <c r="C23" s="2" t="s">
        <v>45</v>
      </c>
      <c r="D23" s="3" t="s">
        <v>7</v>
      </c>
      <c r="E23" s="4" t="s">
        <v>7</v>
      </c>
      <c r="F23" s="4" t="s">
        <v>7</v>
      </c>
      <c r="G23" s="4" t="s">
        <v>7</v>
      </c>
      <c r="H23" s="4" t="s">
        <v>7</v>
      </c>
      <c r="I23" s="4" t="s">
        <v>7</v>
      </c>
    </row>
    <row r="24" spans="1:9" ht="16.5">
      <c r="A24" s="224"/>
      <c r="B24" s="8"/>
      <c r="C24" s="2" t="s">
        <v>44</v>
      </c>
      <c r="D24" s="3" t="s">
        <v>7</v>
      </c>
      <c r="E24" s="18" t="s">
        <v>7</v>
      </c>
      <c r="F24" s="18" t="s">
        <v>7</v>
      </c>
      <c r="G24" s="18" t="s">
        <v>7</v>
      </c>
      <c r="H24" s="18" t="s">
        <v>7</v>
      </c>
      <c r="I24" s="18" t="s">
        <v>7</v>
      </c>
    </row>
    <row r="25" spans="1:9" ht="51.75">
      <c r="A25" s="8">
        <v>7</v>
      </c>
      <c r="B25" s="8" t="s">
        <v>13</v>
      </c>
      <c r="C25" s="2" t="s">
        <v>46</v>
      </c>
      <c r="D25" s="3" t="s">
        <v>7</v>
      </c>
      <c r="E25" s="21" t="s">
        <v>70</v>
      </c>
      <c r="F25" s="21" t="s">
        <v>70</v>
      </c>
      <c r="G25" s="21" t="s">
        <v>70</v>
      </c>
      <c r="H25" s="21" t="s">
        <v>70</v>
      </c>
      <c r="I25" s="21" t="s">
        <v>70</v>
      </c>
    </row>
    <row r="26" spans="1:9" ht="16.5">
      <c r="A26" s="81">
        <v>8</v>
      </c>
      <c r="B26" s="81" t="s">
        <v>14</v>
      </c>
      <c r="C26" s="79" t="s">
        <v>47</v>
      </c>
      <c r="D26" s="80" t="s">
        <v>15</v>
      </c>
      <c r="E26" s="47">
        <v>0.5365</v>
      </c>
      <c r="F26" s="47">
        <v>0.5757</v>
      </c>
      <c r="G26" s="47">
        <v>0.56</v>
      </c>
      <c r="H26" s="47">
        <v>0.5625</v>
      </c>
      <c r="I26" s="47">
        <v>0.4117</v>
      </c>
    </row>
    <row r="27" spans="1:9" ht="47.25">
      <c r="A27" s="8">
        <v>9</v>
      </c>
      <c r="B27" s="8" t="s">
        <v>16</v>
      </c>
      <c r="C27" s="2" t="s">
        <v>48</v>
      </c>
      <c r="D27" s="3" t="s">
        <v>17</v>
      </c>
      <c r="E27" s="24">
        <v>0.9</v>
      </c>
      <c r="F27" s="24">
        <v>0.9</v>
      </c>
      <c r="G27" s="24">
        <v>0.9</v>
      </c>
      <c r="H27" s="24">
        <v>0.9</v>
      </c>
      <c r="I27" s="24">
        <v>0.9</v>
      </c>
    </row>
    <row r="28" spans="1:9" ht="47.25">
      <c r="A28" s="223">
        <v>10</v>
      </c>
      <c r="B28" s="223" t="s">
        <v>18</v>
      </c>
      <c r="C28" s="2" t="s">
        <v>49</v>
      </c>
      <c r="D28" s="3" t="s">
        <v>7</v>
      </c>
      <c r="E28" s="4" t="s">
        <v>7</v>
      </c>
      <c r="F28" s="4" t="s">
        <v>7</v>
      </c>
      <c r="G28" s="4" t="s">
        <v>7</v>
      </c>
      <c r="H28" s="4" t="s">
        <v>7</v>
      </c>
      <c r="I28" s="4" t="s">
        <v>7</v>
      </c>
    </row>
    <row r="29" spans="1:9" ht="47.25">
      <c r="A29" s="225"/>
      <c r="B29" s="225"/>
      <c r="C29" s="2" t="s">
        <v>50</v>
      </c>
      <c r="D29" s="3" t="s">
        <v>7</v>
      </c>
      <c r="E29" s="26" t="s">
        <v>7</v>
      </c>
      <c r="F29" s="26" t="s">
        <v>7</v>
      </c>
      <c r="G29" s="26" t="s">
        <v>7</v>
      </c>
      <c r="H29" s="26" t="s">
        <v>7</v>
      </c>
      <c r="I29" s="26" t="s">
        <v>7</v>
      </c>
    </row>
    <row r="30" spans="1:9" ht="47.25">
      <c r="A30" s="225"/>
      <c r="B30" s="225"/>
      <c r="C30" s="79" t="s">
        <v>51</v>
      </c>
      <c r="D30" s="80" t="s">
        <v>5</v>
      </c>
      <c r="E30" s="44">
        <v>0.78</v>
      </c>
      <c r="F30" s="44">
        <v>0.71</v>
      </c>
      <c r="G30" s="44">
        <v>0.74</v>
      </c>
      <c r="H30" s="44">
        <v>0.76</v>
      </c>
      <c r="I30" s="44">
        <v>0.8</v>
      </c>
    </row>
    <row r="31" spans="1:9" ht="63">
      <c r="A31" s="225"/>
      <c r="B31" s="225"/>
      <c r="C31" s="2" t="s">
        <v>68</v>
      </c>
      <c r="D31" s="3" t="s">
        <v>5</v>
      </c>
      <c r="E31" s="9">
        <v>1</v>
      </c>
      <c r="F31" s="9">
        <v>1</v>
      </c>
      <c r="G31" s="9">
        <v>1</v>
      </c>
      <c r="H31" s="9">
        <v>1</v>
      </c>
      <c r="I31" s="9">
        <v>1</v>
      </c>
    </row>
    <row r="32" spans="1:9" ht="16.5">
      <c r="A32" s="224"/>
      <c r="B32" s="224"/>
      <c r="C32" s="2" t="s">
        <v>52</v>
      </c>
      <c r="D32" s="3" t="s">
        <v>20</v>
      </c>
      <c r="E32" s="63">
        <v>0.28</v>
      </c>
      <c r="F32" s="63">
        <v>0.23</v>
      </c>
      <c r="G32" s="63">
        <v>0.27</v>
      </c>
      <c r="H32" s="63">
        <v>0.28</v>
      </c>
      <c r="I32" s="63">
        <v>0.2</v>
      </c>
    </row>
    <row r="33" spans="1:9" ht="16.5">
      <c r="A33" s="223">
        <v>11</v>
      </c>
      <c r="B33" s="223" t="s">
        <v>22</v>
      </c>
      <c r="C33" s="2" t="s">
        <v>23</v>
      </c>
      <c r="D33" s="3" t="s">
        <v>19</v>
      </c>
      <c r="E33" s="9">
        <v>1</v>
      </c>
      <c r="F33" s="9">
        <v>1</v>
      </c>
      <c r="G33" s="9">
        <v>1</v>
      </c>
      <c r="H33" s="9">
        <v>1</v>
      </c>
      <c r="I33" s="9">
        <v>1</v>
      </c>
    </row>
    <row r="34" spans="1:9" ht="47.25">
      <c r="A34" s="225"/>
      <c r="B34" s="225"/>
      <c r="C34" s="2" t="s">
        <v>53</v>
      </c>
      <c r="D34" s="3" t="s">
        <v>7</v>
      </c>
      <c r="E34" s="12" t="s">
        <v>7</v>
      </c>
      <c r="F34" s="12" t="s">
        <v>7</v>
      </c>
      <c r="G34" s="12" t="s">
        <v>7</v>
      </c>
      <c r="H34" s="12" t="s">
        <v>7</v>
      </c>
      <c r="I34" s="12" t="s">
        <v>7</v>
      </c>
    </row>
    <row r="35" spans="1:9" ht="31.5">
      <c r="A35" s="224"/>
      <c r="B35" s="224"/>
      <c r="C35" s="2" t="s">
        <v>54</v>
      </c>
      <c r="D35" s="3" t="s">
        <v>24</v>
      </c>
      <c r="E35" s="24">
        <v>0.423</v>
      </c>
      <c r="F35" s="24">
        <v>0.423</v>
      </c>
      <c r="G35" s="24">
        <v>0.423</v>
      </c>
      <c r="H35" s="24">
        <v>0.423</v>
      </c>
      <c r="I35" s="24">
        <v>0.423</v>
      </c>
    </row>
    <row r="36" spans="1:9" ht="16.5">
      <c r="A36" s="223">
        <v>12</v>
      </c>
      <c r="B36" s="223" t="s">
        <v>25</v>
      </c>
      <c r="C36" s="2" t="s">
        <v>26</v>
      </c>
      <c r="D36" s="3" t="s">
        <v>17</v>
      </c>
      <c r="E36" s="9">
        <v>1</v>
      </c>
      <c r="F36" s="9">
        <v>1</v>
      </c>
      <c r="G36" s="9">
        <v>1</v>
      </c>
      <c r="H36" s="9">
        <v>1</v>
      </c>
      <c r="I36" s="9">
        <v>1</v>
      </c>
    </row>
    <row r="37" spans="1:9" ht="31.5">
      <c r="A37" s="225"/>
      <c r="B37" s="225"/>
      <c r="C37" s="79" t="s">
        <v>27</v>
      </c>
      <c r="D37" s="80" t="s">
        <v>5</v>
      </c>
      <c r="E37" s="45">
        <v>0.58</v>
      </c>
      <c r="F37" s="45">
        <v>0.33</v>
      </c>
      <c r="G37" s="45">
        <v>0.38</v>
      </c>
      <c r="H37" s="45">
        <v>0.35</v>
      </c>
      <c r="I37" s="45">
        <v>0.46</v>
      </c>
    </row>
    <row r="38" spans="1:9" ht="31.5">
      <c r="A38" s="225"/>
      <c r="B38" s="225"/>
      <c r="C38" s="2" t="s">
        <v>55</v>
      </c>
      <c r="D38" s="13">
        <v>1</v>
      </c>
      <c r="E38" s="9">
        <v>0.7</v>
      </c>
      <c r="F38" s="9">
        <v>0.7</v>
      </c>
      <c r="G38" s="9">
        <v>0.7</v>
      </c>
      <c r="H38" s="9">
        <v>0.7</v>
      </c>
      <c r="I38" s="9">
        <v>0.7</v>
      </c>
    </row>
    <row r="39" spans="1:9" ht="31.5">
      <c r="A39" s="225"/>
      <c r="B39" s="225"/>
      <c r="C39" s="2" t="s">
        <v>56</v>
      </c>
      <c r="D39" s="3" t="s">
        <v>69</v>
      </c>
      <c r="E39" s="9">
        <v>0.6</v>
      </c>
      <c r="F39" s="9">
        <v>0.6</v>
      </c>
      <c r="G39" s="9">
        <v>0.6</v>
      </c>
      <c r="H39" s="9">
        <v>0.6</v>
      </c>
      <c r="I39" s="9">
        <v>0.6</v>
      </c>
    </row>
    <row r="40" spans="1:9" ht="31.5">
      <c r="A40" s="224"/>
      <c r="B40" s="224"/>
      <c r="C40" s="2" t="s">
        <v>57</v>
      </c>
      <c r="D40" s="13">
        <v>1</v>
      </c>
      <c r="E40" s="14">
        <v>1</v>
      </c>
      <c r="F40" s="14">
        <v>1</v>
      </c>
      <c r="G40" s="14">
        <v>1</v>
      </c>
      <c r="H40" s="14">
        <v>1</v>
      </c>
      <c r="I40" s="14">
        <v>1</v>
      </c>
    </row>
    <row r="41" spans="1:9" ht="16.5">
      <c r="A41" s="223">
        <v>13</v>
      </c>
      <c r="B41" s="223" t="s">
        <v>86</v>
      </c>
      <c r="C41" s="2" t="s">
        <v>58</v>
      </c>
      <c r="D41" s="3" t="s">
        <v>7</v>
      </c>
      <c r="E41" s="4" t="s">
        <v>7</v>
      </c>
      <c r="F41" s="4" t="s">
        <v>7</v>
      </c>
      <c r="G41" s="4" t="s">
        <v>7</v>
      </c>
      <c r="H41" s="4" t="s">
        <v>7</v>
      </c>
      <c r="I41" s="4" t="s">
        <v>7</v>
      </c>
    </row>
    <row r="42" spans="1:9" ht="16.5">
      <c r="A42" s="225"/>
      <c r="B42" s="225"/>
      <c r="C42" s="2" t="s">
        <v>59</v>
      </c>
      <c r="D42" s="3" t="s">
        <v>7</v>
      </c>
      <c r="E42" s="4" t="s">
        <v>7</v>
      </c>
      <c r="F42" s="4" t="s">
        <v>7</v>
      </c>
      <c r="G42" s="4" t="s">
        <v>7</v>
      </c>
      <c r="H42" s="4" t="s">
        <v>7</v>
      </c>
      <c r="I42" s="4" t="s">
        <v>7</v>
      </c>
    </row>
    <row r="43" spans="1:9" ht="16.5">
      <c r="A43" s="225"/>
      <c r="B43" s="225"/>
      <c r="C43" s="2" t="s">
        <v>60</v>
      </c>
      <c r="D43" s="3" t="s">
        <v>7</v>
      </c>
      <c r="E43" s="4" t="s">
        <v>7</v>
      </c>
      <c r="F43" s="4" t="s">
        <v>7</v>
      </c>
      <c r="G43" s="4" t="s">
        <v>7</v>
      </c>
      <c r="H43" s="4" t="s">
        <v>7</v>
      </c>
      <c r="I43" s="4" t="s">
        <v>7</v>
      </c>
    </row>
    <row r="44" spans="1:9" ht="16.5">
      <c r="A44" s="225"/>
      <c r="B44" s="225"/>
      <c r="C44" s="2" t="s">
        <v>61</v>
      </c>
      <c r="D44" s="3" t="s">
        <v>7</v>
      </c>
      <c r="E44" s="18" t="s">
        <v>7</v>
      </c>
      <c r="F44" s="18" t="s">
        <v>7</v>
      </c>
      <c r="G44" s="18" t="s">
        <v>7</v>
      </c>
      <c r="H44" s="18" t="s">
        <v>7</v>
      </c>
      <c r="I44" s="18" t="s">
        <v>7</v>
      </c>
    </row>
    <row r="45" spans="1:9" ht="47.25">
      <c r="A45" s="224"/>
      <c r="B45" s="224"/>
      <c r="C45" s="2" t="s">
        <v>62</v>
      </c>
      <c r="D45" s="3" t="s">
        <v>7</v>
      </c>
      <c r="E45" s="4" t="s">
        <v>7</v>
      </c>
      <c r="F45" s="4" t="s">
        <v>7</v>
      </c>
      <c r="G45" s="4" t="s">
        <v>7</v>
      </c>
      <c r="H45" s="4" t="s">
        <v>7</v>
      </c>
      <c r="I45" s="4" t="s">
        <v>7</v>
      </c>
    </row>
    <row r="46" spans="1:9" ht="31.5">
      <c r="A46" s="223">
        <v>14</v>
      </c>
      <c r="B46" s="19" t="s">
        <v>72</v>
      </c>
      <c r="C46" s="2" t="s">
        <v>63</v>
      </c>
      <c r="D46" s="3" t="s">
        <v>7</v>
      </c>
      <c r="E46" s="18" t="s">
        <v>7</v>
      </c>
      <c r="F46" s="18" t="s">
        <v>7</v>
      </c>
      <c r="G46" s="18" t="s">
        <v>7</v>
      </c>
      <c r="H46" s="4" t="s">
        <v>7</v>
      </c>
      <c r="I46" s="4" t="s">
        <v>7</v>
      </c>
    </row>
    <row r="47" spans="1:9" ht="47.25">
      <c r="A47" s="224"/>
      <c r="B47" s="20"/>
      <c r="C47" s="2" t="s">
        <v>64</v>
      </c>
      <c r="D47" s="3" t="s">
        <v>7</v>
      </c>
      <c r="E47" s="18" t="s">
        <v>7</v>
      </c>
      <c r="F47" s="18" t="s">
        <v>7</v>
      </c>
      <c r="G47" s="18" t="s">
        <v>7</v>
      </c>
      <c r="H47" s="4" t="s">
        <v>7</v>
      </c>
      <c r="I47" s="4" t="s">
        <v>7</v>
      </c>
    </row>
    <row r="48" spans="1:9" ht="63">
      <c r="A48" s="223">
        <v>15</v>
      </c>
      <c r="B48" s="19" t="s">
        <v>65</v>
      </c>
      <c r="C48" s="2" t="s">
        <v>66</v>
      </c>
      <c r="D48" s="13">
        <v>1</v>
      </c>
      <c r="E48" s="9">
        <v>1</v>
      </c>
      <c r="F48" s="9">
        <v>1</v>
      </c>
      <c r="G48" s="9">
        <v>1</v>
      </c>
      <c r="H48" s="9">
        <v>1</v>
      </c>
      <c r="I48" s="9">
        <v>1</v>
      </c>
    </row>
    <row r="49" spans="1:9" ht="31.5">
      <c r="A49" s="224"/>
      <c r="B49" s="20"/>
      <c r="C49" s="2" t="s">
        <v>28</v>
      </c>
      <c r="D49" s="3" t="s">
        <v>7</v>
      </c>
      <c r="E49" s="4" t="s">
        <v>7</v>
      </c>
      <c r="F49" s="4" t="s">
        <v>7</v>
      </c>
      <c r="G49" s="4" t="s">
        <v>7</v>
      </c>
      <c r="H49" s="4" t="s">
        <v>7</v>
      </c>
      <c r="I49" s="4" t="s">
        <v>7</v>
      </c>
    </row>
    <row r="50" spans="1:9" ht="16.5">
      <c r="A50" s="1"/>
      <c r="B50" s="1"/>
      <c r="C50" s="1"/>
      <c r="D50" s="1"/>
      <c r="E50" s="1"/>
      <c r="F50" s="1"/>
      <c r="G50" s="1"/>
      <c r="H50" s="1"/>
      <c r="I50" s="1"/>
    </row>
    <row r="51" spans="1:9" ht="16.5">
      <c r="A51" s="1"/>
      <c r="B51" s="1"/>
      <c r="C51" s="1"/>
      <c r="D51" s="1"/>
      <c r="E51" s="1"/>
      <c r="F51" s="1"/>
      <c r="G51" s="1"/>
      <c r="H51" s="1"/>
      <c r="I51" s="1"/>
    </row>
    <row r="52" spans="1:9" ht="17.25">
      <c r="A52" s="15"/>
      <c r="B52" s="15"/>
      <c r="C52" s="16"/>
      <c r="D52" s="17"/>
      <c r="E52" s="15"/>
      <c r="F52" s="15"/>
      <c r="G52" s="15"/>
      <c r="H52" s="15"/>
      <c r="I52" s="15"/>
    </row>
    <row r="53" spans="1:9" ht="17.25">
      <c r="A53" s="15"/>
      <c r="B53" s="15"/>
      <c r="C53" s="16"/>
      <c r="D53" s="17"/>
      <c r="E53" s="15"/>
      <c r="F53" s="15"/>
      <c r="G53" s="15"/>
      <c r="H53" s="15"/>
      <c r="I53" s="15"/>
    </row>
  </sheetData>
  <sheetProtection/>
  <mergeCells count="29">
    <mergeCell ref="A36:A40"/>
    <mergeCell ref="B36:B40"/>
    <mergeCell ref="A41:A45"/>
    <mergeCell ref="B41:B45"/>
    <mergeCell ref="A46:A47"/>
    <mergeCell ref="A48:A49"/>
    <mergeCell ref="A20:A24"/>
    <mergeCell ref="B20:B21"/>
    <mergeCell ref="A28:A32"/>
    <mergeCell ref="B28:B32"/>
    <mergeCell ref="A33:A35"/>
    <mergeCell ref="B33:B35"/>
    <mergeCell ref="I4:I5"/>
    <mergeCell ref="A6:A10"/>
    <mergeCell ref="B6:B10"/>
    <mergeCell ref="A13:A17"/>
    <mergeCell ref="B13:B17"/>
    <mergeCell ref="A18:A19"/>
    <mergeCell ref="B18:B19"/>
    <mergeCell ref="A1:I1"/>
    <mergeCell ref="A2:I2"/>
    <mergeCell ref="A4:A5"/>
    <mergeCell ref="B4:B5"/>
    <mergeCell ref="C4:C5"/>
    <mergeCell ref="D4:D5"/>
    <mergeCell ref="E4:E5"/>
    <mergeCell ref="F4:F5"/>
    <mergeCell ref="G4:G5"/>
    <mergeCell ref="H4:H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Q53"/>
  <sheetViews>
    <sheetView zoomScalePageLayoutView="0" workbookViewId="0" topLeftCell="A1">
      <selection activeCell="E26" sqref="E26"/>
    </sheetView>
  </sheetViews>
  <sheetFormatPr defaultColWidth="9.00390625" defaultRowHeight="15.75"/>
  <cols>
    <col min="1" max="1" width="7.375" style="0" customWidth="1"/>
    <col min="2" max="2" width="11.25390625" style="0" customWidth="1"/>
    <col min="3" max="3" width="34.00390625" style="0" customWidth="1"/>
    <col min="4" max="4" width="13.375" style="0" customWidth="1"/>
    <col min="5" max="5" width="14.50390625" style="0" customWidth="1"/>
    <col min="6" max="6" width="13.375" style="0" customWidth="1"/>
    <col min="7" max="7" width="13.875" style="0" customWidth="1"/>
    <col min="8" max="8" width="13.625" style="0" customWidth="1"/>
    <col min="9" max="9" width="14.75390625" style="0" customWidth="1"/>
    <col min="10" max="10" width="15.125" style="0" customWidth="1"/>
    <col min="11" max="11" width="15.75390625" style="0" customWidth="1"/>
    <col min="12" max="12" width="5.625" style="0" customWidth="1"/>
    <col min="13" max="13" width="9.00390625" style="0" hidden="1" customWidth="1"/>
    <col min="14" max="14" width="8.50390625" style="0" hidden="1" customWidth="1"/>
    <col min="15" max="15" width="7.625" style="0" hidden="1" customWidth="1"/>
    <col min="16" max="16" width="4.125" style="0" hidden="1" customWidth="1"/>
    <col min="17" max="17" width="8.50390625" style="0" hidden="1" customWidth="1"/>
  </cols>
  <sheetData>
    <row r="1" spans="1:17" ht="16.5">
      <c r="A1" s="220"/>
      <c r="B1" s="220"/>
      <c r="C1" s="220"/>
      <c r="D1" s="220"/>
      <c r="E1" s="220"/>
      <c r="F1" s="220"/>
      <c r="G1" s="220"/>
      <c r="H1" s="220"/>
      <c r="I1" s="220"/>
      <c r="J1" s="220"/>
      <c r="K1" s="220"/>
      <c r="L1" s="220"/>
      <c r="M1" s="220"/>
      <c r="N1" s="220"/>
      <c r="O1" s="220"/>
      <c r="P1" s="220"/>
      <c r="Q1" s="220"/>
    </row>
    <row r="2" spans="1:17" ht="16.5">
      <c r="A2" s="231" t="s">
        <v>177</v>
      </c>
      <c r="B2" s="231"/>
      <c r="C2" s="231"/>
      <c r="D2" s="231"/>
      <c r="E2" s="231"/>
      <c r="F2" s="231"/>
      <c r="G2" s="231"/>
      <c r="H2" s="231"/>
      <c r="I2" s="231"/>
      <c r="J2" s="231"/>
      <c r="K2" s="231"/>
      <c r="L2" s="231"/>
      <c r="M2" s="231"/>
      <c r="N2" s="231"/>
      <c r="O2" s="231"/>
      <c r="P2" s="231"/>
      <c r="Q2" s="231"/>
    </row>
    <row r="3" spans="1:17" ht="16.5">
      <c r="A3" s="1"/>
      <c r="B3" s="1"/>
      <c r="C3" s="1"/>
      <c r="D3" s="1"/>
      <c r="E3" s="1"/>
      <c r="F3" s="1"/>
      <c r="G3" s="1"/>
      <c r="H3" s="1"/>
      <c r="I3" s="1"/>
      <c r="J3" s="1"/>
      <c r="K3" s="1"/>
      <c r="L3" s="1"/>
      <c r="M3" s="1"/>
      <c r="N3" s="1"/>
      <c r="O3" s="1"/>
      <c r="P3" s="1"/>
      <c r="Q3" s="1"/>
    </row>
    <row r="4" spans="1:11" ht="15.75">
      <c r="A4" s="223" t="s">
        <v>0</v>
      </c>
      <c r="B4" s="223" t="s">
        <v>1</v>
      </c>
      <c r="C4" s="223" t="s">
        <v>2</v>
      </c>
      <c r="D4" s="227" t="s">
        <v>89</v>
      </c>
      <c r="E4" s="229" t="s">
        <v>151</v>
      </c>
      <c r="F4" s="226" t="s">
        <v>152</v>
      </c>
      <c r="G4" s="226" t="s">
        <v>153</v>
      </c>
      <c r="H4" s="226" t="s">
        <v>154</v>
      </c>
      <c r="I4" s="226" t="s">
        <v>155</v>
      </c>
      <c r="J4" s="226" t="s">
        <v>156</v>
      </c>
      <c r="K4" s="226" t="s">
        <v>157</v>
      </c>
    </row>
    <row r="5" spans="1:11" ht="29.25" customHeight="1">
      <c r="A5" s="224"/>
      <c r="B5" s="224"/>
      <c r="C5" s="224"/>
      <c r="D5" s="228"/>
      <c r="E5" s="230"/>
      <c r="F5" s="226"/>
      <c r="G5" s="226"/>
      <c r="H5" s="226"/>
      <c r="I5" s="226"/>
      <c r="J5" s="226"/>
      <c r="K5" s="226"/>
    </row>
    <row r="6" spans="1:11" ht="63">
      <c r="A6" s="223">
        <v>1</v>
      </c>
      <c r="B6" s="223" t="s">
        <v>3</v>
      </c>
      <c r="C6" s="2" t="s">
        <v>4</v>
      </c>
      <c r="D6" s="3"/>
      <c r="E6" s="4"/>
      <c r="F6" s="4"/>
      <c r="G6" s="4"/>
      <c r="H6" s="4"/>
      <c r="I6" s="4"/>
      <c r="J6" s="4"/>
      <c r="K6" s="4"/>
    </row>
    <row r="7" spans="1:11" ht="47.25">
      <c r="A7" s="225"/>
      <c r="B7" s="225"/>
      <c r="C7" s="5" t="s">
        <v>30</v>
      </c>
      <c r="D7" s="6">
        <v>0.8</v>
      </c>
      <c r="E7" s="7">
        <v>1</v>
      </c>
      <c r="F7" s="7">
        <v>1</v>
      </c>
      <c r="G7" s="7">
        <v>1</v>
      </c>
      <c r="H7" s="7">
        <v>1</v>
      </c>
      <c r="I7" s="7">
        <v>1</v>
      </c>
      <c r="J7" s="7">
        <v>1</v>
      </c>
      <c r="K7" s="7">
        <v>0.5</v>
      </c>
    </row>
    <row r="8" spans="1:11" ht="31.5">
      <c r="A8" s="225"/>
      <c r="B8" s="225"/>
      <c r="C8" s="5" t="s">
        <v>31</v>
      </c>
      <c r="D8" s="6" t="s">
        <v>32</v>
      </c>
      <c r="E8" s="7">
        <v>1</v>
      </c>
      <c r="F8" s="7">
        <v>1</v>
      </c>
      <c r="G8" s="7">
        <v>1</v>
      </c>
      <c r="H8" s="7">
        <v>0.9</v>
      </c>
      <c r="I8" s="7">
        <v>1</v>
      </c>
      <c r="J8" s="7">
        <v>1</v>
      </c>
      <c r="K8" s="7">
        <v>0.5</v>
      </c>
    </row>
    <row r="9" spans="1:11" ht="31.5">
      <c r="A9" s="225"/>
      <c r="B9" s="225"/>
      <c r="C9" s="2" t="s">
        <v>29</v>
      </c>
      <c r="D9" s="3" t="s">
        <v>7</v>
      </c>
      <c r="E9" s="4" t="s">
        <v>7</v>
      </c>
      <c r="F9" s="4" t="s">
        <v>7</v>
      </c>
      <c r="G9" s="4" t="s">
        <v>7</v>
      </c>
      <c r="H9" s="4" t="s">
        <v>7</v>
      </c>
      <c r="I9" s="4" t="s">
        <v>7</v>
      </c>
      <c r="J9" s="4" t="s">
        <v>7</v>
      </c>
      <c r="K9" s="4" t="s">
        <v>7</v>
      </c>
    </row>
    <row r="10" spans="1:11" ht="47.25">
      <c r="A10" s="224"/>
      <c r="B10" s="224"/>
      <c r="C10" s="2" t="s">
        <v>71</v>
      </c>
      <c r="D10" s="3" t="s">
        <v>7</v>
      </c>
      <c r="E10" s="4" t="s">
        <v>7</v>
      </c>
      <c r="F10" s="4" t="s">
        <v>7</v>
      </c>
      <c r="G10" s="4" t="s">
        <v>7</v>
      </c>
      <c r="H10" s="4" t="s">
        <v>7</v>
      </c>
      <c r="I10" s="4" t="s">
        <v>7</v>
      </c>
      <c r="J10" s="4" t="s">
        <v>7</v>
      </c>
      <c r="K10" s="4" t="s">
        <v>7</v>
      </c>
    </row>
    <row r="11" spans="1:11" ht="63">
      <c r="A11" s="8">
        <v>2</v>
      </c>
      <c r="B11" s="8" t="s">
        <v>6</v>
      </c>
      <c r="C11" s="2" t="s">
        <v>33</v>
      </c>
      <c r="D11" s="3" t="s">
        <v>7</v>
      </c>
      <c r="E11" s="4" t="s">
        <v>7</v>
      </c>
      <c r="F11" s="4" t="s">
        <v>7</v>
      </c>
      <c r="G11" s="4" t="s">
        <v>7</v>
      </c>
      <c r="H11" s="4" t="s">
        <v>7</v>
      </c>
      <c r="I11" s="4" t="s">
        <v>7</v>
      </c>
      <c r="J11" s="4" t="s">
        <v>7</v>
      </c>
      <c r="K11" s="4" t="s">
        <v>7</v>
      </c>
    </row>
    <row r="12" spans="1:11" ht="47.25">
      <c r="A12" s="8"/>
      <c r="B12" s="8" t="s">
        <v>8</v>
      </c>
      <c r="C12" s="2" t="s">
        <v>67</v>
      </c>
      <c r="D12" s="3" t="s">
        <v>9</v>
      </c>
      <c r="E12" s="9">
        <v>1</v>
      </c>
      <c r="F12" s="9">
        <v>1</v>
      </c>
      <c r="G12" s="9">
        <v>1</v>
      </c>
      <c r="H12" s="9">
        <v>1</v>
      </c>
      <c r="I12" s="9">
        <v>1</v>
      </c>
      <c r="J12" s="9">
        <v>0.94</v>
      </c>
      <c r="K12" s="9">
        <v>0.94</v>
      </c>
    </row>
    <row r="13" spans="1:11" ht="51.75">
      <c r="A13" s="223">
        <v>4</v>
      </c>
      <c r="B13" s="223" t="s">
        <v>21</v>
      </c>
      <c r="C13" s="2" t="s">
        <v>34</v>
      </c>
      <c r="D13" s="3" t="s">
        <v>70</v>
      </c>
      <c r="E13" s="23" t="s">
        <v>7</v>
      </c>
      <c r="F13" s="23" t="s">
        <v>70</v>
      </c>
      <c r="G13" s="23" t="s">
        <v>70</v>
      </c>
      <c r="H13" s="23" t="s">
        <v>70</v>
      </c>
      <c r="I13" s="23" t="s">
        <v>70</v>
      </c>
      <c r="J13" s="23" t="s">
        <v>70</v>
      </c>
      <c r="K13" s="23" t="s">
        <v>70</v>
      </c>
    </row>
    <row r="14" spans="1:11" ht="63">
      <c r="A14" s="225"/>
      <c r="B14" s="225"/>
      <c r="C14" s="2" t="s">
        <v>35</v>
      </c>
      <c r="D14" s="3" t="s">
        <v>70</v>
      </c>
      <c r="E14" s="23" t="s">
        <v>7</v>
      </c>
      <c r="F14" s="23" t="s">
        <v>70</v>
      </c>
      <c r="G14" s="23" t="s">
        <v>70</v>
      </c>
      <c r="H14" s="23" t="s">
        <v>70</v>
      </c>
      <c r="I14" s="23" t="s">
        <v>70</v>
      </c>
      <c r="J14" s="23" t="s">
        <v>70</v>
      </c>
      <c r="K14" s="23" t="s">
        <v>70</v>
      </c>
    </row>
    <row r="15" spans="1:11" ht="51.75">
      <c r="A15" s="225"/>
      <c r="B15" s="225"/>
      <c r="C15" s="2" t="s">
        <v>36</v>
      </c>
      <c r="D15" s="3" t="s">
        <v>7</v>
      </c>
      <c r="E15" s="4" t="s">
        <v>7</v>
      </c>
      <c r="F15" s="4" t="s">
        <v>7</v>
      </c>
      <c r="G15" s="4" t="s">
        <v>7</v>
      </c>
      <c r="H15" s="4" t="s">
        <v>7</v>
      </c>
      <c r="I15" s="23" t="s">
        <v>7</v>
      </c>
      <c r="J15" s="4" t="s">
        <v>70</v>
      </c>
      <c r="K15" s="23" t="s">
        <v>70</v>
      </c>
    </row>
    <row r="16" spans="1:11" ht="31.5">
      <c r="A16" s="225"/>
      <c r="B16" s="225"/>
      <c r="C16" s="2" t="s">
        <v>37</v>
      </c>
      <c r="D16" s="3" t="s">
        <v>5</v>
      </c>
      <c r="E16" s="9" t="s">
        <v>158</v>
      </c>
      <c r="F16" s="9" t="s">
        <v>159</v>
      </c>
      <c r="G16" s="9" t="s">
        <v>160</v>
      </c>
      <c r="H16" s="24" t="s">
        <v>161</v>
      </c>
      <c r="I16" s="24">
        <v>0.8</v>
      </c>
      <c r="J16" s="24" t="s">
        <v>162</v>
      </c>
      <c r="K16" s="24" t="s">
        <v>163</v>
      </c>
    </row>
    <row r="17" spans="1:11" ht="63">
      <c r="A17" s="224"/>
      <c r="B17" s="224"/>
      <c r="C17" s="2" t="s">
        <v>38</v>
      </c>
      <c r="D17" s="39" t="s">
        <v>5</v>
      </c>
      <c r="E17" s="9">
        <v>1</v>
      </c>
      <c r="F17" s="9">
        <v>1</v>
      </c>
      <c r="G17" s="9">
        <v>1</v>
      </c>
      <c r="H17" s="9">
        <v>1</v>
      </c>
      <c r="I17" s="9">
        <v>1</v>
      </c>
      <c r="J17" s="9">
        <v>1</v>
      </c>
      <c r="K17" s="9">
        <v>1</v>
      </c>
    </row>
    <row r="18" spans="1:11" ht="31.5">
      <c r="A18" s="221">
        <v>5</v>
      </c>
      <c r="B18" s="221" t="s">
        <v>39</v>
      </c>
      <c r="C18" s="5" t="s">
        <v>40</v>
      </c>
      <c r="D18" s="10" t="s">
        <v>7</v>
      </c>
      <c r="E18" s="11" t="s">
        <v>7</v>
      </c>
      <c r="F18" s="11" t="s">
        <v>7</v>
      </c>
      <c r="G18" s="11" t="s">
        <v>7</v>
      </c>
      <c r="H18" s="11" t="s">
        <v>7</v>
      </c>
      <c r="I18" s="11" t="s">
        <v>7</v>
      </c>
      <c r="J18" s="11" t="s">
        <v>7</v>
      </c>
      <c r="K18" s="11" t="s">
        <v>7</v>
      </c>
    </row>
    <row r="19" spans="1:11" ht="31.5">
      <c r="A19" s="222"/>
      <c r="B19" s="222"/>
      <c r="C19" s="5" t="s">
        <v>41</v>
      </c>
      <c r="D19" s="82" t="s">
        <v>7</v>
      </c>
      <c r="E19" s="22" t="s">
        <v>7</v>
      </c>
      <c r="F19" s="22" t="s">
        <v>7</v>
      </c>
      <c r="G19" s="22" t="s">
        <v>7</v>
      </c>
      <c r="H19" s="22" t="s">
        <v>7</v>
      </c>
      <c r="I19" s="22" t="s">
        <v>7</v>
      </c>
      <c r="J19" s="22" t="s">
        <v>7</v>
      </c>
      <c r="K19" s="22" t="s">
        <v>7</v>
      </c>
    </row>
    <row r="20" spans="1:11" ht="16.5">
      <c r="A20" s="223">
        <v>6</v>
      </c>
      <c r="B20" s="223" t="s">
        <v>10</v>
      </c>
      <c r="C20" s="2" t="s">
        <v>42</v>
      </c>
      <c r="D20" s="39" t="s">
        <v>112</v>
      </c>
      <c r="E20" s="18" t="s">
        <v>11</v>
      </c>
      <c r="F20" s="18" t="s">
        <v>87</v>
      </c>
      <c r="G20" s="18" t="s">
        <v>87</v>
      </c>
      <c r="H20" s="18" t="s">
        <v>87</v>
      </c>
      <c r="I20" s="18" t="s">
        <v>11</v>
      </c>
      <c r="J20" s="18" t="s">
        <v>87</v>
      </c>
      <c r="K20" s="18" t="s">
        <v>87</v>
      </c>
    </row>
    <row r="21" spans="1:11" ht="113.25">
      <c r="A21" s="225"/>
      <c r="B21" s="224"/>
      <c r="C21" s="2" t="s">
        <v>73</v>
      </c>
      <c r="D21" s="3" t="s">
        <v>12</v>
      </c>
      <c r="E21" s="24">
        <v>0.862</v>
      </c>
      <c r="F21" s="9">
        <v>0.74</v>
      </c>
      <c r="G21" s="9">
        <v>0.9</v>
      </c>
      <c r="H21" s="9">
        <v>0.78</v>
      </c>
      <c r="I21" s="9">
        <v>0.92</v>
      </c>
      <c r="J21" s="9">
        <v>0.9</v>
      </c>
      <c r="K21" s="24">
        <v>0.946</v>
      </c>
    </row>
    <row r="22" spans="1:11" ht="31.5">
      <c r="A22" s="225"/>
      <c r="B22" s="8"/>
      <c r="C22" s="2" t="s">
        <v>43</v>
      </c>
      <c r="D22" s="3" t="s">
        <v>7</v>
      </c>
      <c r="E22" s="4" t="s">
        <v>7</v>
      </c>
      <c r="F22" s="4" t="s">
        <v>7</v>
      </c>
      <c r="G22" s="4" t="s">
        <v>7</v>
      </c>
      <c r="H22" s="4" t="s">
        <v>7</v>
      </c>
      <c r="I22" s="4" t="s">
        <v>7</v>
      </c>
      <c r="J22" s="4" t="s">
        <v>7</v>
      </c>
      <c r="K22" s="4" t="s">
        <v>7</v>
      </c>
    </row>
    <row r="23" spans="1:11" ht="47.25">
      <c r="A23" s="225"/>
      <c r="B23" s="8"/>
      <c r="C23" s="2" t="s">
        <v>45</v>
      </c>
      <c r="D23" s="3" t="s">
        <v>7</v>
      </c>
      <c r="E23" s="4" t="s">
        <v>7</v>
      </c>
      <c r="F23" s="4" t="s">
        <v>7</v>
      </c>
      <c r="G23" s="4" t="s">
        <v>7</v>
      </c>
      <c r="H23" s="4" t="s">
        <v>7</v>
      </c>
      <c r="I23" s="4" t="s">
        <v>7</v>
      </c>
      <c r="J23" s="4" t="s">
        <v>7</v>
      </c>
      <c r="K23" s="4" t="s">
        <v>7</v>
      </c>
    </row>
    <row r="24" spans="1:11" ht="31.5">
      <c r="A24" s="224"/>
      <c r="B24" s="8"/>
      <c r="C24" s="2" t="s">
        <v>44</v>
      </c>
      <c r="D24" s="3" t="s">
        <v>7</v>
      </c>
      <c r="E24" s="18" t="s">
        <v>7</v>
      </c>
      <c r="F24" s="18" t="s">
        <v>7</v>
      </c>
      <c r="G24" s="18" t="s">
        <v>7</v>
      </c>
      <c r="H24" s="18" t="s">
        <v>7</v>
      </c>
      <c r="I24" s="18" t="s">
        <v>7</v>
      </c>
      <c r="J24" s="18" t="s">
        <v>7</v>
      </c>
      <c r="K24" s="18" t="s">
        <v>7</v>
      </c>
    </row>
    <row r="25" spans="1:11" ht="63">
      <c r="A25" s="8">
        <v>7</v>
      </c>
      <c r="B25" s="8" t="s">
        <v>13</v>
      </c>
      <c r="C25" s="2" t="s">
        <v>46</v>
      </c>
      <c r="D25" s="3" t="s">
        <v>7</v>
      </c>
      <c r="E25" s="21" t="s">
        <v>70</v>
      </c>
      <c r="F25" s="21" t="s">
        <v>70</v>
      </c>
      <c r="G25" s="21" t="s">
        <v>70</v>
      </c>
      <c r="H25" s="21" t="s">
        <v>70</v>
      </c>
      <c r="I25" s="21" t="s">
        <v>70</v>
      </c>
      <c r="J25" s="21" t="s">
        <v>70</v>
      </c>
      <c r="K25" s="21" t="s">
        <v>70</v>
      </c>
    </row>
    <row r="26" spans="1:11" ht="31.5">
      <c r="A26" s="8">
        <v>8</v>
      </c>
      <c r="B26" s="8" t="s">
        <v>14</v>
      </c>
      <c r="C26" s="2" t="s">
        <v>47</v>
      </c>
      <c r="D26" s="39" t="s">
        <v>15</v>
      </c>
      <c r="E26" s="9" t="s">
        <v>164</v>
      </c>
      <c r="F26" s="24" t="s">
        <v>165</v>
      </c>
      <c r="G26" s="24" t="s">
        <v>166</v>
      </c>
      <c r="H26" s="24" t="s">
        <v>167</v>
      </c>
      <c r="I26" s="24" t="s">
        <v>168</v>
      </c>
      <c r="J26" s="24" t="s">
        <v>169</v>
      </c>
      <c r="K26" s="24" t="s">
        <v>170</v>
      </c>
    </row>
    <row r="27" spans="1:11" ht="47.25">
      <c r="A27" s="8">
        <v>9</v>
      </c>
      <c r="B27" s="8" t="s">
        <v>16</v>
      </c>
      <c r="C27" s="2" t="s">
        <v>48</v>
      </c>
      <c r="D27" s="3" t="s">
        <v>17</v>
      </c>
      <c r="E27" s="24">
        <v>0.94</v>
      </c>
      <c r="F27" s="9">
        <v>0.87</v>
      </c>
      <c r="G27" s="9">
        <v>0.91</v>
      </c>
      <c r="H27" s="9">
        <v>0.92</v>
      </c>
      <c r="I27" s="9">
        <v>0.84</v>
      </c>
      <c r="J27" s="9">
        <v>0.95</v>
      </c>
      <c r="K27" s="9">
        <v>0.91</v>
      </c>
    </row>
    <row r="28" spans="1:11" ht="78.75">
      <c r="A28" s="223">
        <v>10</v>
      </c>
      <c r="B28" s="223" t="s">
        <v>18</v>
      </c>
      <c r="C28" s="2" t="s">
        <v>49</v>
      </c>
      <c r="D28" s="3" t="s">
        <v>7</v>
      </c>
      <c r="E28" s="4" t="s">
        <v>7</v>
      </c>
      <c r="F28" s="4" t="s">
        <v>7</v>
      </c>
      <c r="G28" s="4" t="s">
        <v>7</v>
      </c>
      <c r="H28" s="4" t="s">
        <v>7</v>
      </c>
      <c r="I28" s="4" t="s">
        <v>7</v>
      </c>
      <c r="J28" s="4" t="s">
        <v>7</v>
      </c>
      <c r="K28" s="4" t="s">
        <v>7</v>
      </c>
    </row>
    <row r="29" spans="1:11" ht="63">
      <c r="A29" s="225"/>
      <c r="B29" s="225"/>
      <c r="C29" s="2" t="s">
        <v>50</v>
      </c>
      <c r="D29" s="3" t="s">
        <v>7</v>
      </c>
      <c r="E29" s="26" t="s">
        <v>7</v>
      </c>
      <c r="F29" s="26" t="s">
        <v>7</v>
      </c>
      <c r="G29" s="26" t="s">
        <v>7</v>
      </c>
      <c r="H29" s="26" t="s">
        <v>7</v>
      </c>
      <c r="I29" s="26" t="s">
        <v>7</v>
      </c>
      <c r="J29" s="26" t="s">
        <v>7</v>
      </c>
      <c r="K29" s="26" t="s">
        <v>7</v>
      </c>
    </row>
    <row r="30" spans="1:12" ht="63">
      <c r="A30" s="225"/>
      <c r="B30" s="225"/>
      <c r="C30" s="2" t="s">
        <v>51</v>
      </c>
      <c r="D30" s="3" t="s">
        <v>5</v>
      </c>
      <c r="E30" s="9">
        <v>0.673</v>
      </c>
      <c r="F30" s="9">
        <v>0.71</v>
      </c>
      <c r="G30" s="9">
        <v>0.725</v>
      </c>
      <c r="H30" s="9">
        <v>0.712</v>
      </c>
      <c r="I30" s="9">
        <v>0.65</v>
      </c>
      <c r="J30" s="9">
        <v>0.73</v>
      </c>
      <c r="K30" s="9">
        <v>0.68</v>
      </c>
      <c r="L30" s="25"/>
    </row>
    <row r="31" spans="1:12" ht="94.5">
      <c r="A31" s="225"/>
      <c r="B31" s="225"/>
      <c r="C31" s="2" t="s">
        <v>68</v>
      </c>
      <c r="D31" s="3" t="s">
        <v>5</v>
      </c>
      <c r="E31" s="9">
        <v>1</v>
      </c>
      <c r="F31" s="9">
        <v>1</v>
      </c>
      <c r="G31" s="9">
        <v>1</v>
      </c>
      <c r="H31" s="9">
        <v>1</v>
      </c>
      <c r="I31" s="9">
        <v>1</v>
      </c>
      <c r="J31" s="9">
        <v>1</v>
      </c>
      <c r="K31" s="9">
        <v>1</v>
      </c>
      <c r="L31" s="25"/>
    </row>
    <row r="32" spans="1:13" ht="31.5">
      <c r="A32" s="224"/>
      <c r="B32" s="224"/>
      <c r="C32" s="2" t="s">
        <v>52</v>
      </c>
      <c r="D32" s="3" t="s">
        <v>20</v>
      </c>
      <c r="E32" s="9">
        <v>0.35</v>
      </c>
      <c r="F32" s="9">
        <v>0.36</v>
      </c>
      <c r="G32" s="9">
        <v>0.4</v>
      </c>
      <c r="H32" s="9">
        <v>0.37</v>
      </c>
      <c r="I32" s="9">
        <v>0.3</v>
      </c>
      <c r="J32" s="9">
        <v>0.38</v>
      </c>
      <c r="K32" s="9">
        <v>0.33</v>
      </c>
      <c r="L32" s="25">
        <f>SUM(E32:K32)</f>
        <v>2.49</v>
      </c>
      <c r="M32">
        <f>+L32/13</f>
        <v>0.19153846153846155</v>
      </c>
    </row>
    <row r="33" spans="1:11" ht="16.5">
      <c r="A33" s="223">
        <v>11</v>
      </c>
      <c r="B33" s="223" t="s">
        <v>22</v>
      </c>
      <c r="C33" s="2" t="s">
        <v>23</v>
      </c>
      <c r="D33" s="3" t="s">
        <v>19</v>
      </c>
      <c r="E33" s="9">
        <v>1</v>
      </c>
      <c r="F33" s="9">
        <v>1</v>
      </c>
      <c r="G33" s="9">
        <v>1</v>
      </c>
      <c r="H33" s="9">
        <v>1</v>
      </c>
      <c r="I33" s="9">
        <v>1</v>
      </c>
      <c r="J33" s="9">
        <v>1</v>
      </c>
      <c r="K33" s="9">
        <v>1</v>
      </c>
    </row>
    <row r="34" spans="1:13" ht="94.5">
      <c r="A34" s="225"/>
      <c r="B34" s="225"/>
      <c r="C34" s="2" t="s">
        <v>53</v>
      </c>
      <c r="D34" s="3" t="s">
        <v>7</v>
      </c>
      <c r="E34" s="12" t="s">
        <v>7</v>
      </c>
      <c r="F34" s="12" t="s">
        <v>7</v>
      </c>
      <c r="G34" s="12" t="s">
        <v>7</v>
      </c>
      <c r="H34" s="12" t="s">
        <v>7</v>
      </c>
      <c r="I34" s="12" t="s">
        <v>7</v>
      </c>
      <c r="J34" s="12" t="s">
        <v>7</v>
      </c>
      <c r="K34" s="12" t="s">
        <v>7</v>
      </c>
      <c r="M34">
        <f>16*100/24</f>
        <v>66.66666666666667</v>
      </c>
    </row>
    <row r="35" spans="1:11" ht="31.5">
      <c r="A35" s="224"/>
      <c r="B35" s="224"/>
      <c r="C35" s="2" t="s">
        <v>54</v>
      </c>
      <c r="D35" s="3" t="s">
        <v>24</v>
      </c>
      <c r="E35" s="24">
        <v>0.542</v>
      </c>
      <c r="F35" s="24">
        <v>0.422</v>
      </c>
      <c r="G35" s="24">
        <v>0.403</v>
      </c>
      <c r="H35" s="9">
        <v>0.18</v>
      </c>
      <c r="I35" s="24">
        <v>0.288</v>
      </c>
      <c r="J35" s="9">
        <v>0.18</v>
      </c>
      <c r="K35" s="9">
        <v>0.42</v>
      </c>
    </row>
    <row r="36" spans="1:11" ht="31.5">
      <c r="A36" s="223">
        <v>12</v>
      </c>
      <c r="B36" s="223" t="s">
        <v>25</v>
      </c>
      <c r="C36" s="2" t="s">
        <v>26</v>
      </c>
      <c r="D36" s="3" t="s">
        <v>17</v>
      </c>
      <c r="E36" s="9">
        <v>1</v>
      </c>
      <c r="F36" s="9">
        <v>1</v>
      </c>
      <c r="G36" s="9">
        <v>1</v>
      </c>
      <c r="H36" s="9">
        <v>1</v>
      </c>
      <c r="I36" s="9">
        <v>1</v>
      </c>
      <c r="J36" s="9">
        <v>1</v>
      </c>
      <c r="K36" s="9">
        <v>1</v>
      </c>
    </row>
    <row r="37" spans="1:12" ht="63">
      <c r="A37" s="225"/>
      <c r="B37" s="225"/>
      <c r="C37" s="2" t="s">
        <v>27</v>
      </c>
      <c r="D37" s="3" t="s">
        <v>5</v>
      </c>
      <c r="E37" s="9">
        <v>0.9</v>
      </c>
      <c r="F37" s="9" t="s">
        <v>171</v>
      </c>
      <c r="G37" s="9" t="s">
        <v>172</v>
      </c>
      <c r="H37" s="9" t="s">
        <v>173</v>
      </c>
      <c r="I37" s="24" t="s">
        <v>174</v>
      </c>
      <c r="J37" s="9" t="s">
        <v>175</v>
      </c>
      <c r="K37" s="9" t="s">
        <v>176</v>
      </c>
      <c r="L37" s="25"/>
    </row>
    <row r="38" spans="1:11" ht="63">
      <c r="A38" s="225"/>
      <c r="B38" s="225"/>
      <c r="C38" s="2" t="s">
        <v>55</v>
      </c>
      <c r="D38" s="13">
        <v>1</v>
      </c>
      <c r="E38" s="9">
        <v>1</v>
      </c>
      <c r="F38" s="9">
        <v>0.87</v>
      </c>
      <c r="G38" s="9">
        <v>0.82</v>
      </c>
      <c r="H38" s="9">
        <v>0.77</v>
      </c>
      <c r="I38" s="9">
        <v>0.86</v>
      </c>
      <c r="J38" s="9">
        <v>0.76</v>
      </c>
      <c r="K38" s="9">
        <v>0.77</v>
      </c>
    </row>
    <row r="39" spans="1:12" ht="47.25">
      <c r="A39" s="225"/>
      <c r="B39" s="225"/>
      <c r="C39" s="2" t="s">
        <v>56</v>
      </c>
      <c r="D39" s="3" t="s">
        <v>69</v>
      </c>
      <c r="E39" s="9">
        <v>1</v>
      </c>
      <c r="F39" s="9">
        <v>0.7</v>
      </c>
      <c r="G39" s="9">
        <v>0.65</v>
      </c>
      <c r="H39" s="9">
        <v>0.68</v>
      </c>
      <c r="I39" s="9">
        <v>0.6</v>
      </c>
      <c r="J39" s="9">
        <v>0.74</v>
      </c>
      <c r="K39" s="9">
        <v>0.76</v>
      </c>
      <c r="L39" s="27"/>
    </row>
    <row r="40" spans="1:11" ht="63">
      <c r="A40" s="224"/>
      <c r="B40" s="224"/>
      <c r="C40" s="2" t="s">
        <v>57</v>
      </c>
      <c r="D40" s="13">
        <v>1</v>
      </c>
      <c r="E40" s="14">
        <v>1</v>
      </c>
      <c r="F40" s="14">
        <v>1</v>
      </c>
      <c r="G40" s="14">
        <v>1</v>
      </c>
      <c r="H40" s="14">
        <v>1</v>
      </c>
      <c r="I40" s="14">
        <v>1</v>
      </c>
      <c r="J40" s="14">
        <v>1</v>
      </c>
      <c r="K40" s="14">
        <v>1</v>
      </c>
    </row>
    <row r="41" spans="1:11" ht="31.5">
      <c r="A41" s="223">
        <v>13</v>
      </c>
      <c r="B41" s="223" t="s">
        <v>86</v>
      </c>
      <c r="C41" s="2" t="s">
        <v>58</v>
      </c>
      <c r="D41" s="3" t="s">
        <v>7</v>
      </c>
      <c r="E41" s="4" t="s">
        <v>7</v>
      </c>
      <c r="F41" s="4" t="s">
        <v>7</v>
      </c>
      <c r="G41" s="4" t="s">
        <v>7</v>
      </c>
      <c r="H41" s="4" t="s">
        <v>7</v>
      </c>
      <c r="I41" s="4" t="s">
        <v>7</v>
      </c>
      <c r="J41" s="4" t="s">
        <v>7</v>
      </c>
      <c r="K41" s="4" t="s">
        <v>7</v>
      </c>
    </row>
    <row r="42" spans="1:11" ht="31.5">
      <c r="A42" s="225"/>
      <c r="B42" s="225"/>
      <c r="C42" s="2" t="s">
        <v>59</v>
      </c>
      <c r="D42" s="39" t="s">
        <v>7</v>
      </c>
      <c r="E42" s="4" t="s">
        <v>11</v>
      </c>
      <c r="F42" s="4" t="s">
        <v>7</v>
      </c>
      <c r="G42" s="4" t="s">
        <v>11</v>
      </c>
      <c r="H42" s="4" t="s">
        <v>11</v>
      </c>
      <c r="I42" s="4" t="s">
        <v>7</v>
      </c>
      <c r="J42" s="4" t="s">
        <v>11</v>
      </c>
      <c r="K42" s="4" t="s">
        <v>11</v>
      </c>
    </row>
    <row r="43" spans="1:11" ht="31.5">
      <c r="A43" s="225"/>
      <c r="B43" s="225"/>
      <c r="C43" s="2" t="s">
        <v>60</v>
      </c>
      <c r="D43" s="3" t="s">
        <v>7</v>
      </c>
      <c r="E43" s="4" t="s">
        <v>7</v>
      </c>
      <c r="F43" s="4" t="s">
        <v>7</v>
      </c>
      <c r="G43" s="4" t="s">
        <v>7</v>
      </c>
      <c r="H43" s="4" t="s">
        <v>7</v>
      </c>
      <c r="I43" s="4" t="s">
        <v>7</v>
      </c>
      <c r="J43" s="4" t="s">
        <v>7</v>
      </c>
      <c r="K43" s="4" t="s">
        <v>7</v>
      </c>
    </row>
    <row r="44" spans="1:11" ht="31.5">
      <c r="A44" s="225"/>
      <c r="B44" s="225"/>
      <c r="C44" s="2" t="s">
        <v>61</v>
      </c>
      <c r="D44" s="3" t="s">
        <v>7</v>
      </c>
      <c r="E44" s="18" t="s">
        <v>7</v>
      </c>
      <c r="F44" s="18" t="s">
        <v>7</v>
      </c>
      <c r="G44" s="18" t="s">
        <v>7</v>
      </c>
      <c r="H44" s="18" t="s">
        <v>7</v>
      </c>
      <c r="I44" s="18" t="s">
        <v>7</v>
      </c>
      <c r="J44" s="18" t="s">
        <v>7</v>
      </c>
      <c r="K44" s="18" t="s">
        <v>7</v>
      </c>
    </row>
    <row r="45" spans="1:11" ht="63">
      <c r="A45" s="224"/>
      <c r="B45" s="224"/>
      <c r="C45" s="2" t="s">
        <v>62</v>
      </c>
      <c r="D45" s="3" t="s">
        <v>7</v>
      </c>
      <c r="E45" s="4" t="s">
        <v>7</v>
      </c>
      <c r="F45" s="4" t="s">
        <v>7</v>
      </c>
      <c r="G45" s="4" t="s">
        <v>7</v>
      </c>
      <c r="H45" s="4" t="s">
        <v>7</v>
      </c>
      <c r="I45" s="4" t="s">
        <v>7</v>
      </c>
      <c r="J45" s="4" t="s">
        <v>7</v>
      </c>
      <c r="K45" s="4" t="s">
        <v>7</v>
      </c>
    </row>
    <row r="46" spans="1:11" ht="47.25">
      <c r="A46" s="223">
        <v>14</v>
      </c>
      <c r="B46" s="19" t="s">
        <v>72</v>
      </c>
      <c r="C46" s="2" t="s">
        <v>63</v>
      </c>
      <c r="D46" s="3" t="s">
        <v>7</v>
      </c>
      <c r="E46" s="18" t="s">
        <v>7</v>
      </c>
      <c r="F46" s="18" t="s">
        <v>7</v>
      </c>
      <c r="G46" s="18" t="s">
        <v>7</v>
      </c>
      <c r="H46" s="4" t="s">
        <v>7</v>
      </c>
      <c r="I46" s="4" t="s">
        <v>7</v>
      </c>
      <c r="J46" s="4" t="s">
        <v>7</v>
      </c>
      <c r="K46" s="4" t="s">
        <v>7</v>
      </c>
    </row>
    <row r="47" spans="1:11" ht="94.5">
      <c r="A47" s="224"/>
      <c r="B47" s="20"/>
      <c r="C47" s="2" t="s">
        <v>64</v>
      </c>
      <c r="D47" s="3" t="s">
        <v>7</v>
      </c>
      <c r="E47" s="18" t="s">
        <v>7</v>
      </c>
      <c r="F47" s="18" t="s">
        <v>7</v>
      </c>
      <c r="G47" s="18" t="s">
        <v>7</v>
      </c>
      <c r="H47" s="4" t="s">
        <v>7</v>
      </c>
      <c r="I47" s="4" t="s">
        <v>7</v>
      </c>
      <c r="J47" s="4" t="s">
        <v>7</v>
      </c>
      <c r="K47" s="4" t="s">
        <v>7</v>
      </c>
    </row>
    <row r="48" spans="1:11" ht="63">
      <c r="A48" s="223">
        <v>15</v>
      </c>
      <c r="B48" s="19" t="s">
        <v>65</v>
      </c>
      <c r="C48" s="2" t="s">
        <v>66</v>
      </c>
      <c r="D48" s="13">
        <v>1</v>
      </c>
      <c r="E48" s="9">
        <v>1</v>
      </c>
      <c r="F48" s="9">
        <v>1</v>
      </c>
      <c r="G48" s="9">
        <v>1</v>
      </c>
      <c r="H48" s="9">
        <v>1</v>
      </c>
      <c r="I48" s="9">
        <v>1</v>
      </c>
      <c r="J48" s="9">
        <v>1</v>
      </c>
      <c r="K48" s="9">
        <v>1</v>
      </c>
    </row>
    <row r="49" spans="1:11" ht="63">
      <c r="A49" s="224"/>
      <c r="B49" s="20"/>
      <c r="C49" s="2" t="s">
        <v>28</v>
      </c>
      <c r="D49" s="3" t="s">
        <v>7</v>
      </c>
      <c r="E49" s="4" t="s">
        <v>7</v>
      </c>
      <c r="F49" s="4" t="s">
        <v>7</v>
      </c>
      <c r="G49" s="4" t="s">
        <v>7</v>
      </c>
      <c r="H49" s="4" t="s">
        <v>7</v>
      </c>
      <c r="I49" s="4" t="s">
        <v>7</v>
      </c>
      <c r="J49" s="4" t="s">
        <v>7</v>
      </c>
      <c r="K49" s="4" t="s">
        <v>7</v>
      </c>
    </row>
    <row r="50" spans="1:17" ht="16.5">
      <c r="A50" s="1"/>
      <c r="B50" s="1"/>
      <c r="C50" s="1"/>
      <c r="D50" s="1"/>
      <c r="E50" s="1"/>
      <c r="F50" s="1"/>
      <c r="G50" s="1"/>
      <c r="H50" s="1"/>
      <c r="I50" s="1"/>
      <c r="J50" s="1"/>
      <c r="K50" s="1"/>
      <c r="L50" s="1"/>
      <c r="M50" s="1"/>
      <c r="N50" s="1"/>
      <c r="O50" s="1"/>
      <c r="P50" s="1"/>
      <c r="Q50" s="1"/>
    </row>
    <row r="51" spans="1:17" ht="16.5">
      <c r="A51" s="1"/>
      <c r="B51" s="1"/>
      <c r="C51" s="1"/>
      <c r="D51" s="1"/>
      <c r="E51" s="1"/>
      <c r="F51" s="1"/>
      <c r="G51" s="1"/>
      <c r="H51" s="1"/>
      <c r="I51" s="1"/>
      <c r="J51" s="1"/>
      <c r="K51" s="1"/>
      <c r="L51" s="1"/>
      <c r="M51" s="1"/>
      <c r="N51" s="1"/>
      <c r="O51" s="1"/>
      <c r="P51" s="1"/>
      <c r="Q51" s="1"/>
    </row>
    <row r="52" spans="1:17" ht="17.25">
      <c r="A52" s="15"/>
      <c r="B52" s="15"/>
      <c r="C52" s="16"/>
      <c r="D52" s="17"/>
      <c r="E52" s="15"/>
      <c r="F52" s="15"/>
      <c r="G52" s="15"/>
      <c r="H52" s="15"/>
      <c r="I52" s="220"/>
      <c r="J52" s="220"/>
      <c r="K52" s="220"/>
      <c r="L52" s="15"/>
      <c r="M52" s="15"/>
      <c r="N52" s="15"/>
      <c r="O52" s="15"/>
      <c r="P52" s="15"/>
      <c r="Q52" s="15"/>
    </row>
    <row r="53" spans="1:17" ht="17.25">
      <c r="A53" s="15"/>
      <c r="B53" s="15"/>
      <c r="C53" s="16"/>
      <c r="D53" s="17"/>
      <c r="E53" s="15"/>
      <c r="F53" s="15"/>
      <c r="G53" s="15"/>
      <c r="H53" s="15"/>
      <c r="I53" s="220"/>
      <c r="J53" s="220"/>
      <c r="K53" s="220"/>
      <c r="L53" s="15"/>
      <c r="M53" s="15"/>
      <c r="N53" s="15"/>
      <c r="O53" s="15"/>
      <c r="P53" s="15"/>
      <c r="Q53" s="15"/>
    </row>
  </sheetData>
  <sheetProtection/>
  <mergeCells count="33">
    <mergeCell ref="K4:K5"/>
    <mergeCell ref="A6:A10"/>
    <mergeCell ref="B6:B10"/>
    <mergeCell ref="A4:A5"/>
    <mergeCell ref="B4:B5"/>
    <mergeCell ref="C4:C5"/>
    <mergeCell ref="D4:D5"/>
    <mergeCell ref="E4:E5"/>
    <mergeCell ref="F4:F5"/>
    <mergeCell ref="A20:A24"/>
    <mergeCell ref="B20:B21"/>
    <mergeCell ref="G4:G5"/>
    <mergeCell ref="H4:H5"/>
    <mergeCell ref="I4:I5"/>
    <mergeCell ref="J4:J5"/>
    <mergeCell ref="I52:K52"/>
    <mergeCell ref="I53:K53"/>
    <mergeCell ref="A28:A32"/>
    <mergeCell ref="B28:B32"/>
    <mergeCell ref="A33:A35"/>
    <mergeCell ref="B33:B35"/>
    <mergeCell ref="A36:A40"/>
    <mergeCell ref="B36:B40"/>
    <mergeCell ref="A2:Q2"/>
    <mergeCell ref="A1:Q1"/>
    <mergeCell ref="A41:A45"/>
    <mergeCell ref="B41:B45"/>
    <mergeCell ref="A46:A47"/>
    <mergeCell ref="A48:A49"/>
    <mergeCell ref="A13:A17"/>
    <mergeCell ref="B13:B17"/>
    <mergeCell ref="A18:A19"/>
    <mergeCell ref="B18:B19"/>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Q53"/>
  <sheetViews>
    <sheetView zoomScalePageLayoutView="0" workbookViewId="0" topLeftCell="A1">
      <selection activeCell="A2" sqref="A2:Q2"/>
    </sheetView>
  </sheetViews>
  <sheetFormatPr defaultColWidth="9.00390625" defaultRowHeight="15.75"/>
  <cols>
    <col min="1" max="1" width="7.375" style="0" customWidth="1"/>
    <col min="2" max="2" width="11.25390625" style="0" customWidth="1"/>
    <col min="3" max="3" width="40.875" style="0" customWidth="1"/>
    <col min="4" max="4" width="13.375" style="0" customWidth="1"/>
    <col min="5" max="5" width="12.50390625" style="0" customWidth="1"/>
    <col min="6" max="6" width="14.375" style="0" customWidth="1"/>
    <col min="7" max="7" width="13.125" style="0" customWidth="1"/>
    <col min="8" max="8" width="13.875" style="104" customWidth="1"/>
    <col min="9" max="9" width="13.125" style="0" customWidth="1"/>
    <col min="10" max="10" width="15.625" style="0" customWidth="1"/>
    <col min="11" max="11" width="15.50390625" style="0" customWidth="1"/>
    <col min="12" max="12" width="7.75390625" style="0" hidden="1" customWidth="1"/>
    <col min="13" max="13" width="9.00390625" style="0" hidden="1" customWidth="1"/>
    <col min="14" max="14" width="8.50390625" style="0" hidden="1" customWidth="1"/>
    <col min="15" max="15" width="7.625" style="0" hidden="1" customWidth="1"/>
    <col min="16" max="16" width="9.875" style="0" hidden="1" customWidth="1"/>
    <col min="17" max="17" width="8.50390625" style="0" hidden="1" customWidth="1"/>
  </cols>
  <sheetData>
    <row r="1" spans="1:17" ht="16.5">
      <c r="A1" s="220"/>
      <c r="B1" s="220"/>
      <c r="C1" s="220"/>
      <c r="D1" s="220"/>
      <c r="E1" s="220"/>
      <c r="F1" s="220"/>
      <c r="G1" s="220"/>
      <c r="H1" s="220"/>
      <c r="I1" s="220"/>
      <c r="J1" s="220"/>
      <c r="K1" s="220"/>
      <c r="L1" s="220"/>
      <c r="M1" s="220"/>
      <c r="N1" s="220"/>
      <c r="O1" s="220"/>
      <c r="P1" s="220"/>
      <c r="Q1" s="220"/>
    </row>
    <row r="2" spans="1:17" ht="16.5">
      <c r="A2" s="231" t="s">
        <v>353</v>
      </c>
      <c r="B2" s="231"/>
      <c r="C2" s="231"/>
      <c r="D2" s="231"/>
      <c r="E2" s="231"/>
      <c r="F2" s="231"/>
      <c r="G2" s="231"/>
      <c r="H2" s="231"/>
      <c r="I2" s="231"/>
      <c r="J2" s="231"/>
      <c r="K2" s="231"/>
      <c r="L2" s="231"/>
      <c r="M2" s="231"/>
      <c r="N2" s="231"/>
      <c r="O2" s="231"/>
      <c r="P2" s="231"/>
      <c r="Q2" s="231"/>
    </row>
    <row r="3" spans="1:17" ht="16.5">
      <c r="A3" s="1"/>
      <c r="B3" s="1"/>
      <c r="C3" s="1"/>
      <c r="D3" s="1"/>
      <c r="E3" s="1"/>
      <c r="F3" s="1"/>
      <c r="G3" s="1"/>
      <c r="H3" s="117"/>
      <c r="I3" s="1"/>
      <c r="J3" s="1"/>
      <c r="K3" s="1"/>
      <c r="L3" s="1"/>
      <c r="M3" s="1"/>
      <c r="N3" s="1"/>
      <c r="O3" s="1"/>
      <c r="P3" s="1"/>
      <c r="Q3" s="1"/>
    </row>
    <row r="4" spans="1:11" ht="15.75">
      <c r="A4" s="223" t="s">
        <v>0</v>
      </c>
      <c r="B4" s="223" t="s">
        <v>1</v>
      </c>
      <c r="C4" s="223" t="s">
        <v>2</v>
      </c>
      <c r="D4" s="227" t="s">
        <v>89</v>
      </c>
      <c r="E4" s="229" t="s">
        <v>178</v>
      </c>
      <c r="F4" s="226" t="s">
        <v>179</v>
      </c>
      <c r="G4" s="226" t="s">
        <v>180</v>
      </c>
      <c r="H4" s="250" t="s">
        <v>181</v>
      </c>
      <c r="I4" s="226" t="s">
        <v>182</v>
      </c>
      <c r="J4" s="226" t="s">
        <v>183</v>
      </c>
      <c r="K4" s="226" t="s">
        <v>184</v>
      </c>
    </row>
    <row r="5" spans="1:11" ht="29.25" customHeight="1">
      <c r="A5" s="224"/>
      <c r="B5" s="224"/>
      <c r="C5" s="224"/>
      <c r="D5" s="228"/>
      <c r="E5" s="230"/>
      <c r="F5" s="226"/>
      <c r="G5" s="226"/>
      <c r="H5" s="250"/>
      <c r="I5" s="226"/>
      <c r="J5" s="226"/>
      <c r="K5" s="226"/>
    </row>
    <row r="6" spans="1:11" ht="47.25">
      <c r="A6" s="223">
        <v>1</v>
      </c>
      <c r="B6" s="223" t="s">
        <v>3</v>
      </c>
      <c r="C6" s="2" t="s">
        <v>4</v>
      </c>
      <c r="D6" s="3"/>
      <c r="E6" s="4"/>
      <c r="F6" s="4"/>
      <c r="G6" s="4"/>
      <c r="H6" s="103"/>
      <c r="I6" s="4"/>
      <c r="J6" s="4"/>
      <c r="K6" s="4"/>
    </row>
    <row r="7" spans="1:11" ht="31.5">
      <c r="A7" s="225"/>
      <c r="B7" s="225"/>
      <c r="C7" s="5" t="s">
        <v>30</v>
      </c>
      <c r="D7" s="6">
        <v>0.8</v>
      </c>
      <c r="E7" s="7">
        <v>1</v>
      </c>
      <c r="F7" s="7">
        <v>1</v>
      </c>
      <c r="G7" s="7">
        <v>1</v>
      </c>
      <c r="H7" s="118">
        <v>1</v>
      </c>
      <c r="I7" s="7">
        <v>1</v>
      </c>
      <c r="J7" s="7">
        <v>1</v>
      </c>
      <c r="K7" s="7">
        <v>1</v>
      </c>
    </row>
    <row r="8" spans="1:11" ht="31.5">
      <c r="A8" s="225"/>
      <c r="B8" s="225"/>
      <c r="C8" s="5" t="s">
        <v>31</v>
      </c>
      <c r="D8" s="6" t="s">
        <v>32</v>
      </c>
      <c r="E8" s="7">
        <v>1</v>
      </c>
      <c r="F8" s="7">
        <v>1</v>
      </c>
      <c r="G8" s="7">
        <v>1</v>
      </c>
      <c r="H8" s="118">
        <v>1</v>
      </c>
      <c r="I8" s="7">
        <v>1</v>
      </c>
      <c r="J8" s="7">
        <v>1</v>
      </c>
      <c r="K8" s="7">
        <v>1</v>
      </c>
    </row>
    <row r="9" spans="1:11" ht="31.5">
      <c r="A9" s="225"/>
      <c r="B9" s="225"/>
      <c r="C9" s="2" t="s">
        <v>29</v>
      </c>
      <c r="D9" s="3" t="s">
        <v>7</v>
      </c>
      <c r="E9" s="4" t="s">
        <v>7</v>
      </c>
      <c r="F9" s="4" t="s">
        <v>7</v>
      </c>
      <c r="G9" s="4" t="s">
        <v>7</v>
      </c>
      <c r="H9" s="103" t="s">
        <v>7</v>
      </c>
      <c r="I9" s="4" t="s">
        <v>7</v>
      </c>
      <c r="J9" s="4" t="s">
        <v>7</v>
      </c>
      <c r="K9" s="4" t="s">
        <v>7</v>
      </c>
    </row>
    <row r="10" spans="1:11" ht="31.5">
      <c r="A10" s="224"/>
      <c r="B10" s="224"/>
      <c r="C10" s="2" t="s">
        <v>71</v>
      </c>
      <c r="D10" s="3" t="s">
        <v>7</v>
      </c>
      <c r="E10" s="4" t="s">
        <v>7</v>
      </c>
      <c r="F10" s="4" t="s">
        <v>7</v>
      </c>
      <c r="G10" s="4" t="s">
        <v>7</v>
      </c>
      <c r="H10" s="103" t="s">
        <v>7</v>
      </c>
      <c r="I10" s="4" t="s">
        <v>7</v>
      </c>
      <c r="J10" s="4" t="s">
        <v>7</v>
      </c>
      <c r="K10" s="4" t="s">
        <v>7</v>
      </c>
    </row>
    <row r="11" spans="1:11" ht="47.25">
      <c r="A11" s="8">
        <v>2</v>
      </c>
      <c r="B11" s="8" t="s">
        <v>6</v>
      </c>
      <c r="C11" s="2" t="s">
        <v>33</v>
      </c>
      <c r="D11" s="3" t="s">
        <v>7</v>
      </c>
      <c r="E11" s="4" t="s">
        <v>7</v>
      </c>
      <c r="F11" s="4" t="s">
        <v>7</v>
      </c>
      <c r="G11" s="4" t="s">
        <v>7</v>
      </c>
      <c r="H11" s="103" t="s">
        <v>70</v>
      </c>
      <c r="I11" s="4" t="s">
        <v>70</v>
      </c>
      <c r="J11" s="4" t="s">
        <v>7</v>
      </c>
      <c r="K11" s="4" t="s">
        <v>70</v>
      </c>
    </row>
    <row r="12" spans="1:11" ht="31.5">
      <c r="A12" s="8"/>
      <c r="B12" s="8" t="s">
        <v>8</v>
      </c>
      <c r="C12" s="2" t="s">
        <v>67</v>
      </c>
      <c r="D12" s="3" t="s">
        <v>9</v>
      </c>
      <c r="E12" s="9">
        <v>1</v>
      </c>
      <c r="F12" s="9">
        <v>1</v>
      </c>
      <c r="G12" s="9">
        <v>1</v>
      </c>
      <c r="H12" s="107">
        <v>1</v>
      </c>
      <c r="I12" s="9">
        <v>1</v>
      </c>
      <c r="J12" s="9">
        <v>1</v>
      </c>
      <c r="K12" s="9">
        <v>1</v>
      </c>
    </row>
    <row r="13" spans="1:11" ht="51.75">
      <c r="A13" s="223">
        <v>4</v>
      </c>
      <c r="B13" s="223" t="s">
        <v>21</v>
      </c>
      <c r="C13" s="2" t="s">
        <v>34</v>
      </c>
      <c r="D13" s="3" t="s">
        <v>7</v>
      </c>
      <c r="E13" s="23" t="s">
        <v>7</v>
      </c>
      <c r="F13" s="23" t="s">
        <v>70</v>
      </c>
      <c r="G13" s="23" t="s">
        <v>70</v>
      </c>
      <c r="H13" s="119" t="s">
        <v>70</v>
      </c>
      <c r="I13" s="23" t="s">
        <v>70</v>
      </c>
      <c r="J13" s="23" t="s">
        <v>70</v>
      </c>
      <c r="K13" s="23" t="s">
        <v>70</v>
      </c>
    </row>
    <row r="14" spans="1:11" ht="51.75">
      <c r="A14" s="225"/>
      <c r="B14" s="225"/>
      <c r="C14" s="2" t="s">
        <v>35</v>
      </c>
      <c r="D14" s="3" t="s">
        <v>7</v>
      </c>
      <c r="E14" s="23" t="s">
        <v>70</v>
      </c>
      <c r="F14" s="23" t="s">
        <v>70</v>
      </c>
      <c r="G14" s="23" t="s">
        <v>70</v>
      </c>
      <c r="H14" s="119" t="s">
        <v>70</v>
      </c>
      <c r="I14" s="23" t="s">
        <v>70</v>
      </c>
      <c r="J14" s="23" t="s">
        <v>70</v>
      </c>
      <c r="K14" s="23" t="s">
        <v>70</v>
      </c>
    </row>
    <row r="15" spans="1:11" ht="31.5">
      <c r="A15" s="225"/>
      <c r="B15" s="225"/>
      <c r="C15" s="2" t="s">
        <v>36</v>
      </c>
      <c r="D15" s="3" t="s">
        <v>7</v>
      </c>
      <c r="E15" s="4" t="s">
        <v>70</v>
      </c>
      <c r="F15" s="4" t="s">
        <v>70</v>
      </c>
      <c r="G15" s="4" t="s">
        <v>70</v>
      </c>
      <c r="H15" s="103" t="s">
        <v>70</v>
      </c>
      <c r="I15" s="4" t="s">
        <v>70</v>
      </c>
      <c r="J15" s="4" t="s">
        <v>70</v>
      </c>
      <c r="K15" s="4" t="s">
        <v>7</v>
      </c>
    </row>
    <row r="16" spans="1:11" ht="31.5">
      <c r="A16" s="225"/>
      <c r="B16" s="225"/>
      <c r="C16" s="2" t="s">
        <v>37</v>
      </c>
      <c r="D16" s="3" t="s">
        <v>5</v>
      </c>
      <c r="E16" s="83">
        <v>0.316</v>
      </c>
      <c r="F16" s="83">
        <v>0.496</v>
      </c>
      <c r="G16" s="83">
        <v>0.4</v>
      </c>
      <c r="H16" s="120">
        <v>0.416</v>
      </c>
      <c r="I16" s="84">
        <v>0.358</v>
      </c>
      <c r="J16" s="84">
        <v>0.447</v>
      </c>
      <c r="K16" s="84">
        <v>0.5213</v>
      </c>
    </row>
    <row r="17" spans="1:11" ht="47.25">
      <c r="A17" s="224"/>
      <c r="B17" s="224"/>
      <c r="C17" s="2" t="s">
        <v>38</v>
      </c>
      <c r="D17" s="3" t="s">
        <v>5</v>
      </c>
      <c r="E17" s="9">
        <v>1</v>
      </c>
      <c r="F17" s="9">
        <v>1</v>
      </c>
      <c r="G17" s="9">
        <v>1</v>
      </c>
      <c r="H17" s="107">
        <v>1</v>
      </c>
      <c r="I17" s="9">
        <v>1</v>
      </c>
      <c r="J17" s="9">
        <v>1</v>
      </c>
      <c r="K17" s="9">
        <v>1</v>
      </c>
    </row>
    <row r="18" spans="1:11" ht="15.75">
      <c r="A18" s="221">
        <v>5</v>
      </c>
      <c r="B18" s="221" t="s">
        <v>39</v>
      </c>
      <c r="C18" s="5" t="s">
        <v>40</v>
      </c>
      <c r="D18" s="10" t="s">
        <v>7</v>
      </c>
      <c r="E18" s="11" t="s">
        <v>7</v>
      </c>
      <c r="F18" s="11" t="s">
        <v>7</v>
      </c>
      <c r="G18" s="11" t="s">
        <v>7</v>
      </c>
      <c r="H18" s="121" t="s">
        <v>7</v>
      </c>
      <c r="I18" s="11" t="s">
        <v>7</v>
      </c>
      <c r="J18" s="11" t="s">
        <v>7</v>
      </c>
      <c r="K18" s="11" t="s">
        <v>7</v>
      </c>
    </row>
    <row r="19" spans="1:11" ht="31.5">
      <c r="A19" s="222"/>
      <c r="B19" s="222"/>
      <c r="C19" s="5" t="s">
        <v>41</v>
      </c>
      <c r="D19" s="10" t="s">
        <v>7</v>
      </c>
      <c r="E19" s="22" t="s">
        <v>7</v>
      </c>
      <c r="F19" s="22" t="s">
        <v>7</v>
      </c>
      <c r="G19" s="22" t="s">
        <v>7</v>
      </c>
      <c r="H19" s="122" t="s">
        <v>7</v>
      </c>
      <c r="I19" s="22" t="s">
        <v>7</v>
      </c>
      <c r="J19" s="22" t="s">
        <v>7</v>
      </c>
      <c r="K19" s="22" t="s">
        <v>7</v>
      </c>
    </row>
    <row r="20" spans="1:11" ht="16.5">
      <c r="A20" s="223">
        <v>6</v>
      </c>
      <c r="B20" s="223" t="s">
        <v>10</v>
      </c>
      <c r="C20" s="2" t="s">
        <v>42</v>
      </c>
      <c r="D20" s="3" t="s">
        <v>11</v>
      </c>
      <c r="E20" s="18" t="s">
        <v>11</v>
      </c>
      <c r="F20" s="18" t="s">
        <v>11</v>
      </c>
      <c r="G20" s="18" t="s">
        <v>11</v>
      </c>
      <c r="H20" s="102" t="s">
        <v>11</v>
      </c>
      <c r="I20" s="18" t="s">
        <v>11</v>
      </c>
      <c r="J20" s="18" t="s">
        <v>11</v>
      </c>
      <c r="K20" s="18" t="s">
        <v>11</v>
      </c>
    </row>
    <row r="21" spans="1:11" ht="97.5">
      <c r="A21" s="225"/>
      <c r="B21" s="224"/>
      <c r="C21" s="2" t="s">
        <v>73</v>
      </c>
      <c r="D21" s="3" t="s">
        <v>12</v>
      </c>
      <c r="E21" s="9">
        <v>1</v>
      </c>
      <c r="F21" s="9">
        <v>1</v>
      </c>
      <c r="G21" s="9">
        <v>1</v>
      </c>
      <c r="H21" s="107">
        <v>1</v>
      </c>
      <c r="I21" s="9">
        <v>1</v>
      </c>
      <c r="J21" s="9">
        <v>1</v>
      </c>
      <c r="K21" s="9">
        <v>1</v>
      </c>
    </row>
    <row r="22" spans="1:11" ht="31.5">
      <c r="A22" s="225"/>
      <c r="B22" s="8"/>
      <c r="C22" s="2" t="s">
        <v>43</v>
      </c>
      <c r="D22" s="3" t="s">
        <v>7</v>
      </c>
      <c r="E22" s="4" t="s">
        <v>7</v>
      </c>
      <c r="F22" s="4" t="s">
        <v>7</v>
      </c>
      <c r="G22" s="4" t="s">
        <v>7</v>
      </c>
      <c r="H22" s="103" t="s">
        <v>7</v>
      </c>
      <c r="I22" s="4" t="s">
        <v>7</v>
      </c>
      <c r="J22" s="4" t="s">
        <v>7</v>
      </c>
      <c r="K22" s="4" t="s">
        <v>7</v>
      </c>
    </row>
    <row r="23" spans="1:11" ht="31.5">
      <c r="A23" s="225"/>
      <c r="B23" s="8"/>
      <c r="C23" s="2" t="s">
        <v>45</v>
      </c>
      <c r="D23" s="3" t="s">
        <v>7</v>
      </c>
      <c r="E23" s="4" t="s">
        <v>7</v>
      </c>
      <c r="F23" s="4" t="s">
        <v>7</v>
      </c>
      <c r="G23" s="4" t="s">
        <v>7</v>
      </c>
      <c r="H23" s="103" t="s">
        <v>7</v>
      </c>
      <c r="I23" s="4" t="s">
        <v>7</v>
      </c>
      <c r="J23" s="4" t="s">
        <v>7</v>
      </c>
      <c r="K23" s="4" t="s">
        <v>7</v>
      </c>
    </row>
    <row r="24" spans="1:11" ht="31.5">
      <c r="A24" s="224"/>
      <c r="B24" s="8"/>
      <c r="C24" s="2" t="s">
        <v>44</v>
      </c>
      <c r="D24" s="3" t="s">
        <v>7</v>
      </c>
      <c r="E24" s="18" t="s">
        <v>7</v>
      </c>
      <c r="F24" s="18" t="s">
        <v>7</v>
      </c>
      <c r="G24" s="18" t="s">
        <v>7</v>
      </c>
      <c r="H24" s="102" t="s">
        <v>7</v>
      </c>
      <c r="I24" s="18" t="s">
        <v>7</v>
      </c>
      <c r="J24" s="18" t="s">
        <v>7</v>
      </c>
      <c r="K24" s="18" t="s">
        <v>7</v>
      </c>
    </row>
    <row r="25" spans="1:11" ht="51.75">
      <c r="A25" s="8">
        <v>7</v>
      </c>
      <c r="B25" s="8" t="s">
        <v>13</v>
      </c>
      <c r="C25" s="2" t="s">
        <v>46</v>
      </c>
      <c r="D25" s="3" t="s">
        <v>7</v>
      </c>
      <c r="E25" s="21" t="s">
        <v>70</v>
      </c>
      <c r="F25" s="21" t="s">
        <v>70</v>
      </c>
      <c r="G25" s="21" t="s">
        <v>70</v>
      </c>
      <c r="H25" s="123" t="s">
        <v>70</v>
      </c>
      <c r="I25" s="21" t="s">
        <v>70</v>
      </c>
      <c r="J25" s="21" t="s">
        <v>70</v>
      </c>
      <c r="K25" s="21" t="s">
        <v>70</v>
      </c>
    </row>
    <row r="26" spans="1:11" ht="16.5">
      <c r="A26" s="8">
        <v>8</v>
      </c>
      <c r="B26" s="8" t="s">
        <v>14</v>
      </c>
      <c r="C26" s="2" t="s">
        <v>47</v>
      </c>
      <c r="D26" s="3" t="s">
        <v>15</v>
      </c>
      <c r="E26" s="29">
        <v>0.214</v>
      </c>
      <c r="F26" s="29">
        <v>0.285</v>
      </c>
      <c r="G26" s="29">
        <v>0.394</v>
      </c>
      <c r="H26" s="107">
        <v>0.323</v>
      </c>
      <c r="I26" s="29">
        <v>0.3</v>
      </c>
      <c r="J26" s="29">
        <v>0.388</v>
      </c>
      <c r="K26" s="29">
        <v>0.239</v>
      </c>
    </row>
    <row r="27" spans="1:11" ht="31.5">
      <c r="A27" s="8">
        <v>9</v>
      </c>
      <c r="B27" s="8" t="s">
        <v>16</v>
      </c>
      <c r="C27" s="2" t="s">
        <v>48</v>
      </c>
      <c r="D27" s="3" t="s">
        <v>17</v>
      </c>
      <c r="E27" s="9">
        <v>1</v>
      </c>
      <c r="F27" s="9">
        <v>1</v>
      </c>
      <c r="G27" s="9">
        <v>1</v>
      </c>
      <c r="H27" s="107">
        <v>1</v>
      </c>
      <c r="I27" s="9">
        <v>1</v>
      </c>
      <c r="J27" s="9">
        <v>1</v>
      </c>
      <c r="K27" s="9">
        <v>1</v>
      </c>
    </row>
    <row r="28" spans="1:11" ht="63">
      <c r="A28" s="223">
        <v>10</v>
      </c>
      <c r="B28" s="223" t="s">
        <v>18</v>
      </c>
      <c r="C28" s="2" t="s">
        <v>185</v>
      </c>
      <c r="D28" s="3" t="s">
        <v>7</v>
      </c>
      <c r="E28" s="4" t="s">
        <v>7</v>
      </c>
      <c r="F28" s="4" t="s">
        <v>7</v>
      </c>
      <c r="G28" s="4" t="s">
        <v>7</v>
      </c>
      <c r="H28" s="103" t="s">
        <v>7</v>
      </c>
      <c r="I28" s="4" t="s">
        <v>7</v>
      </c>
      <c r="J28" s="4" t="s">
        <v>7</v>
      </c>
      <c r="K28" s="4" t="s">
        <v>7</v>
      </c>
    </row>
    <row r="29" spans="1:11" ht="47.25">
      <c r="A29" s="225"/>
      <c r="B29" s="225"/>
      <c r="C29" s="2" t="s">
        <v>50</v>
      </c>
      <c r="D29" s="3" t="s">
        <v>7</v>
      </c>
      <c r="E29" s="26" t="s">
        <v>7</v>
      </c>
      <c r="F29" s="26" t="s">
        <v>7</v>
      </c>
      <c r="G29" s="26" t="s">
        <v>7</v>
      </c>
      <c r="H29" s="124" t="s">
        <v>7</v>
      </c>
      <c r="I29" s="26" t="s">
        <v>7</v>
      </c>
      <c r="J29" s="26" t="s">
        <v>7</v>
      </c>
      <c r="K29" s="26" t="s">
        <v>7</v>
      </c>
    </row>
    <row r="30" spans="1:12" ht="47.25">
      <c r="A30" s="225"/>
      <c r="B30" s="225"/>
      <c r="C30" s="2" t="s">
        <v>51</v>
      </c>
      <c r="D30" s="3" t="s">
        <v>5</v>
      </c>
      <c r="E30" s="9">
        <v>0.673</v>
      </c>
      <c r="F30" s="9">
        <v>0.71</v>
      </c>
      <c r="G30" s="9">
        <v>0.725</v>
      </c>
      <c r="H30" s="107">
        <v>0.712</v>
      </c>
      <c r="I30" s="9">
        <v>0.65</v>
      </c>
      <c r="J30" s="9">
        <v>0.73</v>
      </c>
      <c r="K30" s="9">
        <v>0.68</v>
      </c>
      <c r="L30" s="25"/>
    </row>
    <row r="31" spans="1:12" ht="94.5">
      <c r="A31" s="225"/>
      <c r="B31" s="225"/>
      <c r="C31" s="2" t="s">
        <v>68</v>
      </c>
      <c r="D31" s="3" t="s">
        <v>5</v>
      </c>
      <c r="E31" s="9">
        <v>1</v>
      </c>
      <c r="F31" s="9">
        <v>1</v>
      </c>
      <c r="G31" s="9">
        <v>1</v>
      </c>
      <c r="H31" s="107">
        <v>1</v>
      </c>
      <c r="I31" s="9">
        <v>1</v>
      </c>
      <c r="J31" s="9">
        <v>1</v>
      </c>
      <c r="K31" s="9">
        <v>1</v>
      </c>
      <c r="L31" s="25"/>
    </row>
    <row r="32" spans="1:13" ht="16.5">
      <c r="A32" s="224"/>
      <c r="B32" s="224"/>
      <c r="C32" s="2" t="s">
        <v>52</v>
      </c>
      <c r="D32" s="3" t="s">
        <v>20</v>
      </c>
      <c r="E32" s="9">
        <v>1</v>
      </c>
      <c r="F32" s="9">
        <v>1</v>
      </c>
      <c r="G32" s="9">
        <v>1</v>
      </c>
      <c r="H32" s="107">
        <v>1</v>
      </c>
      <c r="I32" s="9">
        <v>1</v>
      </c>
      <c r="J32" s="9">
        <v>1</v>
      </c>
      <c r="K32" s="9">
        <v>1</v>
      </c>
      <c r="L32" s="25">
        <f>SUM(E32:K32)</f>
        <v>7</v>
      </c>
      <c r="M32">
        <f>+L32/13</f>
        <v>0.5384615384615384</v>
      </c>
    </row>
    <row r="33" spans="1:11" ht="16.5">
      <c r="A33" s="223">
        <v>11</v>
      </c>
      <c r="B33" s="223" t="s">
        <v>22</v>
      </c>
      <c r="C33" s="2" t="s">
        <v>23</v>
      </c>
      <c r="D33" s="3" t="s">
        <v>19</v>
      </c>
      <c r="E33" s="9">
        <v>1</v>
      </c>
      <c r="F33" s="9">
        <v>1</v>
      </c>
      <c r="G33" s="9">
        <v>1</v>
      </c>
      <c r="H33" s="107">
        <v>1</v>
      </c>
      <c r="I33" s="9">
        <v>1</v>
      </c>
      <c r="J33" s="9">
        <v>1</v>
      </c>
      <c r="K33" s="9">
        <v>1</v>
      </c>
    </row>
    <row r="34" spans="1:13" ht="78.75">
      <c r="A34" s="225"/>
      <c r="B34" s="225"/>
      <c r="C34" s="2" t="s">
        <v>53</v>
      </c>
      <c r="D34" s="3" t="s">
        <v>7</v>
      </c>
      <c r="E34" s="12" t="s">
        <v>7</v>
      </c>
      <c r="F34" s="12" t="s">
        <v>7</v>
      </c>
      <c r="G34" s="12" t="s">
        <v>7</v>
      </c>
      <c r="H34" s="125" t="s">
        <v>7</v>
      </c>
      <c r="I34" s="12" t="s">
        <v>7</v>
      </c>
      <c r="J34" s="12" t="s">
        <v>7</v>
      </c>
      <c r="K34" s="12" t="s">
        <v>7</v>
      </c>
      <c r="M34">
        <f>16*100/24</f>
        <v>66.66666666666667</v>
      </c>
    </row>
    <row r="35" spans="1:11" ht="31.5">
      <c r="A35" s="224"/>
      <c r="B35" s="224"/>
      <c r="C35" s="2" t="s">
        <v>54</v>
      </c>
      <c r="D35" s="85" t="s">
        <v>24</v>
      </c>
      <c r="E35" s="128">
        <v>0</v>
      </c>
      <c r="F35" s="128">
        <v>0</v>
      </c>
      <c r="G35" s="128">
        <v>0</v>
      </c>
      <c r="H35" s="115">
        <v>0</v>
      </c>
      <c r="I35" s="128">
        <v>0</v>
      </c>
      <c r="J35" s="115">
        <v>0</v>
      </c>
      <c r="K35" s="115">
        <v>0</v>
      </c>
    </row>
    <row r="36" spans="1:11" ht="16.5">
      <c r="A36" s="223">
        <v>12</v>
      </c>
      <c r="B36" s="223" t="s">
        <v>25</v>
      </c>
      <c r="C36" s="2" t="s">
        <v>26</v>
      </c>
      <c r="D36" s="3" t="s">
        <v>17</v>
      </c>
      <c r="E36" s="9">
        <v>1</v>
      </c>
      <c r="F36" s="9">
        <v>1</v>
      </c>
      <c r="G36" s="9">
        <v>1</v>
      </c>
      <c r="H36" s="107">
        <v>1</v>
      </c>
      <c r="I36" s="9">
        <v>1</v>
      </c>
      <c r="J36" s="9">
        <v>1</v>
      </c>
      <c r="K36" s="9">
        <v>1</v>
      </c>
    </row>
    <row r="37" spans="1:12" ht="47.25">
      <c r="A37" s="225"/>
      <c r="B37" s="225"/>
      <c r="C37" s="2" t="s">
        <v>27</v>
      </c>
      <c r="D37" s="3" t="s">
        <v>5</v>
      </c>
      <c r="E37" s="9">
        <v>1</v>
      </c>
      <c r="F37" s="9">
        <v>1</v>
      </c>
      <c r="G37" s="9">
        <v>1</v>
      </c>
      <c r="H37" s="107">
        <v>1</v>
      </c>
      <c r="I37" s="9">
        <v>1</v>
      </c>
      <c r="J37" s="9">
        <v>1</v>
      </c>
      <c r="K37" s="9">
        <v>1</v>
      </c>
      <c r="L37" s="25"/>
    </row>
    <row r="38" spans="1:11" ht="47.25">
      <c r="A38" s="225"/>
      <c r="B38" s="225"/>
      <c r="C38" s="2" t="s">
        <v>55</v>
      </c>
      <c r="D38" s="13">
        <v>1</v>
      </c>
      <c r="E38" s="9">
        <v>0.7</v>
      </c>
      <c r="F38" s="9">
        <v>0.65</v>
      </c>
      <c r="G38" s="9">
        <v>0.82</v>
      </c>
      <c r="H38" s="107">
        <v>0.6</v>
      </c>
      <c r="I38" s="9">
        <v>0.6</v>
      </c>
      <c r="J38" s="9">
        <v>0.95</v>
      </c>
      <c r="K38" s="9">
        <v>0.85</v>
      </c>
    </row>
    <row r="39" spans="1:12" ht="31.5">
      <c r="A39" s="225"/>
      <c r="B39" s="225"/>
      <c r="C39" s="2" t="s">
        <v>56</v>
      </c>
      <c r="D39" s="3" t="s">
        <v>69</v>
      </c>
      <c r="E39" s="9">
        <v>1</v>
      </c>
      <c r="F39" s="9">
        <v>1</v>
      </c>
      <c r="G39" s="9">
        <v>1</v>
      </c>
      <c r="H39" s="107">
        <v>1</v>
      </c>
      <c r="I39" s="9">
        <v>1</v>
      </c>
      <c r="J39" s="9">
        <v>1</v>
      </c>
      <c r="K39" s="9">
        <v>1</v>
      </c>
      <c r="L39" s="27"/>
    </row>
    <row r="40" spans="1:11" ht="47.25">
      <c r="A40" s="224"/>
      <c r="B40" s="224"/>
      <c r="C40" s="2" t="s">
        <v>57</v>
      </c>
      <c r="D40" s="13">
        <v>1</v>
      </c>
      <c r="E40" s="14">
        <v>1</v>
      </c>
      <c r="F40" s="14">
        <v>1</v>
      </c>
      <c r="G40" s="14">
        <v>1</v>
      </c>
      <c r="H40" s="126">
        <v>1</v>
      </c>
      <c r="I40" s="14">
        <v>1</v>
      </c>
      <c r="J40" s="14">
        <v>1</v>
      </c>
      <c r="K40" s="14">
        <v>1</v>
      </c>
    </row>
    <row r="41" spans="1:17" ht="31.5">
      <c r="A41" s="223">
        <v>13</v>
      </c>
      <c r="B41" s="223" t="s">
        <v>86</v>
      </c>
      <c r="C41" s="2" t="s">
        <v>58</v>
      </c>
      <c r="D41" s="3" t="s">
        <v>7</v>
      </c>
      <c r="E41" s="4" t="s">
        <v>7</v>
      </c>
      <c r="F41" s="4" t="s">
        <v>7</v>
      </c>
      <c r="G41" s="4" t="s">
        <v>7</v>
      </c>
      <c r="H41" s="103" t="s">
        <v>7</v>
      </c>
      <c r="I41" s="4" t="s">
        <v>7</v>
      </c>
      <c r="J41" s="4" t="s">
        <v>7</v>
      </c>
      <c r="K41" s="4" t="s">
        <v>7</v>
      </c>
      <c r="L41" s="4" t="s">
        <v>7</v>
      </c>
      <c r="M41" s="4" t="s">
        <v>7</v>
      </c>
      <c r="N41" s="4" t="s">
        <v>7</v>
      </c>
      <c r="O41" s="4" t="s">
        <v>7</v>
      </c>
      <c r="P41" s="4" t="s">
        <v>7</v>
      </c>
      <c r="Q41" s="4" t="s">
        <v>7</v>
      </c>
    </row>
    <row r="42" spans="1:17" ht="16.5">
      <c r="A42" s="225"/>
      <c r="B42" s="225"/>
      <c r="C42" s="2" t="s">
        <v>59</v>
      </c>
      <c r="D42" s="3" t="s">
        <v>7</v>
      </c>
      <c r="E42" s="4" t="s">
        <v>70</v>
      </c>
      <c r="F42" s="4" t="s">
        <v>70</v>
      </c>
      <c r="G42" s="4" t="s">
        <v>70</v>
      </c>
      <c r="H42" s="103" t="s">
        <v>70</v>
      </c>
      <c r="I42" s="4" t="s">
        <v>7</v>
      </c>
      <c r="J42" s="4" t="s">
        <v>70</v>
      </c>
      <c r="K42" s="4" t="s">
        <v>70</v>
      </c>
      <c r="L42" s="4" t="s">
        <v>7</v>
      </c>
      <c r="M42" s="4" t="s">
        <v>7</v>
      </c>
      <c r="N42" s="4" t="s">
        <v>7</v>
      </c>
      <c r="O42" s="4" t="s">
        <v>7</v>
      </c>
      <c r="P42" s="4" t="s">
        <v>7</v>
      </c>
      <c r="Q42" s="4" t="s">
        <v>7</v>
      </c>
    </row>
    <row r="43" spans="1:17" ht="16.5">
      <c r="A43" s="225"/>
      <c r="B43" s="225"/>
      <c r="C43" s="2" t="s">
        <v>60</v>
      </c>
      <c r="D43" s="3" t="s">
        <v>7</v>
      </c>
      <c r="E43" s="4" t="s">
        <v>7</v>
      </c>
      <c r="F43" s="4" t="s">
        <v>7</v>
      </c>
      <c r="G43" s="4" t="s">
        <v>7</v>
      </c>
      <c r="H43" s="103" t="s">
        <v>7</v>
      </c>
      <c r="I43" s="4" t="s">
        <v>7</v>
      </c>
      <c r="J43" s="4" t="s">
        <v>7</v>
      </c>
      <c r="K43" s="4" t="s">
        <v>7</v>
      </c>
      <c r="L43" s="4" t="s">
        <v>7</v>
      </c>
      <c r="M43" s="4" t="s">
        <v>7</v>
      </c>
      <c r="N43" s="4" t="s">
        <v>7</v>
      </c>
      <c r="O43" s="4" t="s">
        <v>7</v>
      </c>
      <c r="P43" s="4" t="s">
        <v>7</v>
      </c>
      <c r="Q43" s="4" t="s">
        <v>7</v>
      </c>
    </row>
    <row r="44" spans="1:17" ht="31.5">
      <c r="A44" s="225"/>
      <c r="B44" s="225"/>
      <c r="C44" s="2" t="s">
        <v>61</v>
      </c>
      <c r="D44" s="3" t="s">
        <v>7</v>
      </c>
      <c r="E44" s="18" t="s">
        <v>7</v>
      </c>
      <c r="F44" s="18" t="s">
        <v>7</v>
      </c>
      <c r="G44" s="18" t="s">
        <v>7</v>
      </c>
      <c r="H44" s="102" t="s">
        <v>7</v>
      </c>
      <c r="I44" s="18" t="s">
        <v>7</v>
      </c>
      <c r="J44" s="18" t="s">
        <v>7</v>
      </c>
      <c r="K44" s="18" t="s">
        <v>7</v>
      </c>
      <c r="L44" s="18" t="s">
        <v>7</v>
      </c>
      <c r="M44" s="18" t="s">
        <v>7</v>
      </c>
      <c r="N44" s="18" t="s">
        <v>7</v>
      </c>
      <c r="O44" s="18" t="s">
        <v>7</v>
      </c>
      <c r="P44" s="18" t="s">
        <v>7</v>
      </c>
      <c r="Q44" s="18" t="s">
        <v>7</v>
      </c>
    </row>
    <row r="45" spans="1:17" ht="63">
      <c r="A45" s="224"/>
      <c r="B45" s="224"/>
      <c r="C45" s="2" t="s">
        <v>62</v>
      </c>
      <c r="D45" s="3" t="s">
        <v>7</v>
      </c>
      <c r="E45" s="4" t="s">
        <v>7</v>
      </c>
      <c r="F45" s="4" t="s">
        <v>7</v>
      </c>
      <c r="G45" s="4" t="s">
        <v>7</v>
      </c>
      <c r="H45" s="103" t="s">
        <v>7</v>
      </c>
      <c r="I45" s="4" t="s">
        <v>7</v>
      </c>
      <c r="J45" s="4" t="s">
        <v>7</v>
      </c>
      <c r="K45" s="4" t="s">
        <v>7</v>
      </c>
      <c r="L45" s="4" t="s">
        <v>7</v>
      </c>
      <c r="M45" s="4" t="s">
        <v>7</v>
      </c>
      <c r="N45" s="4" t="s">
        <v>7</v>
      </c>
      <c r="O45" s="4" t="s">
        <v>7</v>
      </c>
      <c r="P45" s="4" t="s">
        <v>7</v>
      </c>
      <c r="Q45" s="4" t="s">
        <v>7</v>
      </c>
    </row>
    <row r="46" spans="1:17" ht="47.25">
      <c r="A46" s="223">
        <v>14</v>
      </c>
      <c r="B46" s="19" t="s">
        <v>72</v>
      </c>
      <c r="C46" s="2" t="s">
        <v>63</v>
      </c>
      <c r="D46" s="3" t="s">
        <v>7</v>
      </c>
      <c r="E46" s="18" t="s">
        <v>7</v>
      </c>
      <c r="F46" s="18" t="s">
        <v>7</v>
      </c>
      <c r="G46" s="18" t="s">
        <v>7</v>
      </c>
      <c r="H46" s="103" t="s">
        <v>7</v>
      </c>
      <c r="I46" s="4" t="s">
        <v>7</v>
      </c>
      <c r="J46" s="4" t="s">
        <v>7</v>
      </c>
      <c r="K46" s="4" t="s">
        <v>7</v>
      </c>
      <c r="L46" s="18" t="s">
        <v>7</v>
      </c>
      <c r="M46" s="18" t="s">
        <v>7</v>
      </c>
      <c r="N46" s="18" t="s">
        <v>7</v>
      </c>
      <c r="O46" s="18" t="s">
        <v>7</v>
      </c>
      <c r="P46" s="18" t="s">
        <v>7</v>
      </c>
      <c r="Q46" s="18" t="s">
        <v>7</v>
      </c>
    </row>
    <row r="47" spans="1:17" ht="78.75">
      <c r="A47" s="224"/>
      <c r="B47" s="20"/>
      <c r="C47" s="2" t="s">
        <v>64</v>
      </c>
      <c r="D47" s="3" t="s">
        <v>7</v>
      </c>
      <c r="E47" s="18" t="s">
        <v>7</v>
      </c>
      <c r="F47" s="18" t="s">
        <v>7</v>
      </c>
      <c r="G47" s="18" t="s">
        <v>7</v>
      </c>
      <c r="H47" s="103" t="s">
        <v>7</v>
      </c>
      <c r="I47" s="4" t="s">
        <v>7</v>
      </c>
      <c r="J47" s="4" t="s">
        <v>7</v>
      </c>
      <c r="K47" s="4" t="s">
        <v>7</v>
      </c>
      <c r="L47" s="18" t="s">
        <v>7</v>
      </c>
      <c r="M47" s="18" t="s">
        <v>7</v>
      </c>
      <c r="N47" s="18" t="s">
        <v>7</v>
      </c>
      <c r="O47" s="18" t="s">
        <v>7</v>
      </c>
      <c r="P47" s="18" t="s">
        <v>7</v>
      </c>
      <c r="Q47" s="18" t="s">
        <v>7</v>
      </c>
    </row>
    <row r="48" spans="1:17" ht="47.25">
      <c r="A48" s="223">
        <v>15</v>
      </c>
      <c r="B48" s="19" t="s">
        <v>65</v>
      </c>
      <c r="C48" s="2" t="s">
        <v>66</v>
      </c>
      <c r="D48" s="13">
        <v>1</v>
      </c>
      <c r="E48" s="9">
        <v>1</v>
      </c>
      <c r="F48" s="9">
        <v>1</v>
      </c>
      <c r="G48" s="9">
        <v>1</v>
      </c>
      <c r="H48" s="107">
        <v>1</v>
      </c>
      <c r="I48" s="9">
        <v>1</v>
      </c>
      <c r="J48" s="9">
        <v>1</v>
      </c>
      <c r="K48" s="9">
        <v>1</v>
      </c>
      <c r="L48" s="9">
        <v>1</v>
      </c>
      <c r="M48" s="9">
        <v>1</v>
      </c>
      <c r="N48" s="9">
        <v>1</v>
      </c>
      <c r="O48" s="9">
        <v>1</v>
      </c>
      <c r="P48" s="9">
        <v>1</v>
      </c>
      <c r="Q48" s="9">
        <v>1</v>
      </c>
    </row>
    <row r="49" spans="1:17" ht="47.25">
      <c r="A49" s="224"/>
      <c r="B49" s="20"/>
      <c r="C49" s="2" t="s">
        <v>28</v>
      </c>
      <c r="D49" s="3" t="s">
        <v>7</v>
      </c>
      <c r="E49" s="4" t="s">
        <v>7</v>
      </c>
      <c r="F49" s="4" t="s">
        <v>7</v>
      </c>
      <c r="G49" s="4" t="s">
        <v>7</v>
      </c>
      <c r="H49" s="103" t="s">
        <v>7</v>
      </c>
      <c r="I49" s="4" t="s">
        <v>7</v>
      </c>
      <c r="J49" s="4" t="s">
        <v>7</v>
      </c>
      <c r="K49" s="4" t="s">
        <v>7</v>
      </c>
      <c r="L49" s="4" t="s">
        <v>7</v>
      </c>
      <c r="M49" s="4" t="s">
        <v>7</v>
      </c>
      <c r="N49" s="4" t="s">
        <v>7</v>
      </c>
      <c r="O49" s="4" t="s">
        <v>7</v>
      </c>
      <c r="P49" s="4" t="s">
        <v>7</v>
      </c>
      <c r="Q49" s="4" t="s">
        <v>7</v>
      </c>
    </row>
    <row r="50" spans="1:17" ht="16.5">
      <c r="A50" s="1"/>
      <c r="B50" s="1"/>
      <c r="C50" s="1"/>
      <c r="D50" s="1"/>
      <c r="E50" s="1"/>
      <c r="F50" s="1"/>
      <c r="G50" s="1"/>
      <c r="H50" s="117"/>
      <c r="I50" s="1"/>
      <c r="J50" s="1"/>
      <c r="K50" s="1"/>
      <c r="L50" s="1"/>
      <c r="M50" s="1"/>
      <c r="N50" s="1"/>
      <c r="O50" s="1"/>
      <c r="P50" s="1"/>
      <c r="Q50" s="1"/>
    </row>
    <row r="51" spans="1:17" ht="16.5">
      <c r="A51" s="1"/>
      <c r="B51" s="1"/>
      <c r="C51" s="1"/>
      <c r="D51" s="1"/>
      <c r="E51" s="1"/>
      <c r="F51" s="1"/>
      <c r="G51" s="1"/>
      <c r="H51" s="117"/>
      <c r="I51" s="1"/>
      <c r="J51" s="1"/>
      <c r="K51" s="1"/>
      <c r="L51" s="1"/>
      <c r="M51" s="1"/>
      <c r="N51" s="1"/>
      <c r="O51" s="1"/>
      <c r="P51" s="1"/>
      <c r="Q51" s="1"/>
    </row>
    <row r="52" spans="1:17" ht="17.25">
      <c r="A52" s="15"/>
      <c r="B52" s="15"/>
      <c r="C52" s="16"/>
      <c r="D52" s="17"/>
      <c r="E52" s="15"/>
      <c r="F52" s="15"/>
      <c r="G52" s="15"/>
      <c r="H52" s="127"/>
      <c r="I52" s="220"/>
      <c r="J52" s="220"/>
      <c r="K52" s="220"/>
      <c r="L52" s="15"/>
      <c r="M52" s="15"/>
      <c r="N52" s="15"/>
      <c r="O52" s="15"/>
      <c r="P52" s="15"/>
      <c r="Q52" s="15"/>
    </row>
    <row r="53" spans="1:17" ht="17.25">
      <c r="A53" s="15"/>
      <c r="B53" s="15"/>
      <c r="C53" s="16"/>
      <c r="D53" s="17"/>
      <c r="E53" s="15"/>
      <c r="F53" s="15"/>
      <c r="G53" s="15"/>
      <c r="H53" s="127"/>
      <c r="I53" s="220"/>
      <c r="J53" s="220"/>
      <c r="K53" s="220"/>
      <c r="L53" s="15"/>
      <c r="M53" s="15"/>
      <c r="N53" s="15"/>
      <c r="O53" s="15"/>
      <c r="P53" s="15"/>
      <c r="Q53" s="15"/>
    </row>
  </sheetData>
  <sheetProtection/>
  <mergeCells count="33">
    <mergeCell ref="A1:Q1"/>
    <mergeCell ref="A2:Q2"/>
    <mergeCell ref="A4:A5"/>
    <mergeCell ref="B4:B5"/>
    <mergeCell ref="C4:C5"/>
    <mergeCell ref="D4:D5"/>
    <mergeCell ref="E4:E5"/>
    <mergeCell ref="F4:F5"/>
    <mergeCell ref="G4:G5"/>
    <mergeCell ref="H4:H5"/>
    <mergeCell ref="I4:I5"/>
    <mergeCell ref="J4:J5"/>
    <mergeCell ref="K4:K5"/>
    <mergeCell ref="A6:A10"/>
    <mergeCell ref="B6:B10"/>
    <mergeCell ref="A13:A17"/>
    <mergeCell ref="B13:B17"/>
    <mergeCell ref="A18:A19"/>
    <mergeCell ref="B18:B19"/>
    <mergeCell ref="A20:A24"/>
    <mergeCell ref="B20:B21"/>
    <mergeCell ref="A28:A32"/>
    <mergeCell ref="B28:B32"/>
    <mergeCell ref="A46:A47"/>
    <mergeCell ref="A48:A49"/>
    <mergeCell ref="I52:K52"/>
    <mergeCell ref="I53:K53"/>
    <mergeCell ref="A33:A35"/>
    <mergeCell ref="B33:B35"/>
    <mergeCell ref="A36:A40"/>
    <mergeCell ref="B36:B40"/>
    <mergeCell ref="A41:A45"/>
    <mergeCell ref="B41:B4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2021-08-24T01:33:18Z</cp:lastPrinted>
  <dcterms:created xsi:type="dcterms:W3CDTF">2019-09-03T01:21:20Z</dcterms:created>
  <dcterms:modified xsi:type="dcterms:W3CDTF">2021-08-31T23:13:57Z</dcterms:modified>
  <cp:category/>
  <cp:version/>
  <cp:contentType/>
  <cp:contentStatus/>
</cp:coreProperties>
</file>