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defaultThemeVersion="166925"/>
  <mc:AlternateContent xmlns:mc="http://schemas.openxmlformats.org/markup-compatibility/2006">
    <mc:Choice Requires="x15">
      <x15ac:absPath xmlns:x15ac="http://schemas.microsoft.com/office/spreadsheetml/2010/11/ac" url="C:\Users\Admin\AppData\Local\Temp\Tandan JSC\files\"/>
    </mc:Choice>
  </mc:AlternateContent>
  <xr:revisionPtr revIDLastSave="0" documentId="13_ncr:1_{BC6F18A7-6FFC-45DE-ABF7-6545E2E46E6A}" xr6:coauthVersionLast="36" xr6:coauthVersionMax="36" xr10:uidLastSave="{00000000-0000-0000-0000-000000000000}"/>
  <bookViews>
    <workbookView xWindow="0" yWindow="0" windowWidth="20490" windowHeight="7545" xr2:uid="{2012C056-FEFE-45D0-A342-8B5CB876BA36}"/>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 r="G12" i="1"/>
  <c r="C12" i="1"/>
  <c r="G23" i="1"/>
  <c r="D18" i="1" l="1"/>
  <c r="G18" i="1"/>
  <c r="G20" i="1"/>
  <c r="D20" i="1"/>
  <c r="D17" i="1"/>
  <c r="G17" i="1" s="1"/>
  <c r="M6" i="1"/>
  <c r="L6" i="1"/>
  <c r="G6" i="1"/>
  <c r="D6" i="1"/>
  <c r="G11" i="1"/>
  <c r="D11" i="1"/>
  <c r="G8" i="1"/>
  <c r="D8" i="1"/>
  <c r="C8" i="1"/>
  <c r="G9" i="1"/>
  <c r="D9" i="1"/>
  <c r="G19" i="1"/>
  <c r="D19" i="1"/>
  <c r="C19" i="1"/>
  <c r="G22" i="1"/>
  <c r="D22" i="1"/>
  <c r="G16" i="1"/>
  <c r="M16" i="1"/>
  <c r="D16" i="1"/>
  <c r="C16" i="1"/>
  <c r="G24" i="1"/>
  <c r="D24" i="1"/>
  <c r="C24" i="1"/>
  <c r="G15" i="1"/>
  <c r="D15" i="1"/>
  <c r="G21" i="1"/>
  <c r="G14" i="1"/>
  <c r="G13" i="1"/>
  <c r="G10" i="1"/>
  <c r="G7" i="1"/>
  <c r="D14" i="1"/>
  <c r="D21" i="1"/>
  <c r="M8" i="1"/>
  <c r="M9" i="1"/>
  <c r="M10" i="1"/>
  <c r="M11" i="1"/>
  <c r="M12" i="1"/>
  <c r="M13" i="1"/>
  <c r="M14" i="1"/>
  <c r="M15" i="1"/>
  <c r="M18" i="1"/>
  <c r="M19" i="1"/>
  <c r="M20" i="1"/>
  <c r="M21" i="1"/>
  <c r="M22" i="1"/>
  <c r="M23" i="1"/>
  <c r="M24" i="1"/>
  <c r="L8" i="1"/>
  <c r="L9" i="1"/>
  <c r="L10" i="1"/>
  <c r="L11" i="1"/>
  <c r="L12" i="1"/>
  <c r="L13" i="1"/>
  <c r="L14" i="1"/>
  <c r="L15" i="1"/>
  <c r="L18" i="1"/>
  <c r="L19" i="1"/>
  <c r="L20" i="1"/>
  <c r="L21" i="1"/>
  <c r="L22" i="1"/>
  <c r="L23" i="1"/>
  <c r="L24" i="1"/>
  <c r="D13" i="1"/>
  <c r="D28" i="1"/>
  <c r="I27" i="1" s="1"/>
  <c r="M7" i="1"/>
  <c r="L7" i="1"/>
  <c r="D7" i="1"/>
  <c r="L17" i="1" l="1"/>
  <c r="M17" i="1"/>
  <c r="L16" i="1"/>
  <c r="E27" i="1"/>
</calcChain>
</file>

<file path=xl/sharedStrings.xml><?xml version="1.0" encoding="utf-8"?>
<sst xmlns="http://schemas.openxmlformats.org/spreadsheetml/2006/main" count="63" uniqueCount="44">
  <si>
    <t>STT</t>
  </si>
  <si>
    <t>TÊN CƠ QUAN, ĐƠN VỊ</t>
  </si>
  <si>
    <t>ĐIỂM CÁC TIÊU CHÍ</t>
  </si>
  <si>
    <t>Tiêu chí 1</t>
  </si>
  <si>
    <t>Tiêu chí 2</t>
  </si>
  <si>
    <t>Tiêu chí 3</t>
  </si>
  <si>
    <t>Tiêu chí 4</t>
  </si>
  <si>
    <t>Tiêu chí 5</t>
  </si>
  <si>
    <t>Tiêu chí 6</t>
  </si>
  <si>
    <t>Tiêu chí 7</t>
  </si>
  <si>
    <t>Tiêu chí 8</t>
  </si>
  <si>
    <t>Tiêu chí 9</t>
  </si>
  <si>
    <t>TỔNG ĐIỂM</t>
  </si>
  <si>
    <t>ĐTB CCVC BP 1 CỬA</t>
  </si>
  <si>
    <t>PHÂN LOẠI</t>
  </si>
  <si>
    <t>KẾT QUẢ ĐÁNH GIÁ XẾP LOẠI VỚI BỘ PHẬN TIẾP NHẬN VÀ TRẢ KẾT QUẢ CÁC XÃ, THỊ TRẤN THEO GIẢI QUYẾT TTHC THEO CƠ CHẾ MỘT CỬA, MỘT CỬA LIÊN THÔNG TRÊN ĐỊA BÀN HUYỆN TUẦN GIÁO NĂM 2020</t>
  </si>
  <si>
    <t>(Kèm theo Báo cáo số       /BC-UBND ngày     tháng     năm 2020 của UBND huyện Tuần Giáo)</t>
  </si>
  <si>
    <t>UBND Thị Trấn</t>
  </si>
  <si>
    <t>UBND xã Quài Cang</t>
  </si>
  <si>
    <t>UBND xã Quài Tở</t>
  </si>
  <si>
    <t>UBND xã Quài Nưa</t>
  </si>
  <si>
    <t>UBND xã Tênh Phông</t>
  </si>
  <si>
    <t>UBND xã Tỏa Tình</t>
  </si>
  <si>
    <t>UBND xã Ta Ma</t>
  </si>
  <si>
    <t>UBND xã Pú Xi</t>
  </si>
  <si>
    <t>UBND xã Nà Sáy</t>
  </si>
  <si>
    <t>UBND xã Mường Thín</t>
  </si>
  <si>
    <t>UBND xã Mường Khong</t>
  </si>
  <si>
    <t>UBND xã Mường Mùn</t>
  </si>
  <si>
    <t>UBND xã Nà Tòng</t>
  </si>
  <si>
    <t>UBND xã Mùn Chung</t>
  </si>
  <si>
    <t>UBND xã Phình Sáng</t>
  </si>
  <si>
    <t>UBND xã Chiềng Đông</t>
  </si>
  <si>
    <t>UBND xã Chiềng Sinh</t>
  </si>
  <si>
    <t>UBND xã Rạng Đông</t>
  </si>
  <si>
    <t>UBND xã Pú Nhung</t>
  </si>
  <si>
    <t>Tổng thời gian giải quyết hồ sơ thủ tục hành chính</t>
  </si>
  <si>
    <t>Trước hạn so với thời gian quy định</t>
  </si>
  <si>
    <t>Đúng hạn so với thời gian quy định</t>
  </si>
  <si>
    <t>Trễ hạn so với thời gian quy định</t>
  </si>
  <si>
    <t>Xuất sắc</t>
  </si>
  <si>
    <t>Tốt</t>
  </si>
  <si>
    <t>GHI CHÚ</t>
  </si>
  <si>
    <t xml:space="preserve">Chưa tiếp nhận Hồ sơ trên Cổng dịch vụ công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</si>
</sst>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1"/>
      <color theme="1"/>
      <name val="Calibri"/>
      <family val="2"/>
      <charset val="163"/>
      <scheme val="minor"/>
    </font>
    <font>
      <sz val="12"/>
      <color theme="1"/>
      <name val="Times New Roman"/>
      <family val="1"/>
    </font>
    <font>
      <b/>
      <sz val="12"/>
      <color theme="1"/>
      <name val="Times New Roman"/>
      <family val="1"/>
    </font>
    <font>
      <b/>
      <sz val="13"/>
      <color theme="1"/>
      <name val="Times New Roman"/>
      <family val="1"/>
    </font>
    <font>
      <i/>
      <sz val="13"/>
      <color theme="1"/>
      <name val="Times New Roman"/>
      <family val="1"/>
    </font>
    <font>
      <sz val="12"/>
      <name val="Times New Roman"/>
      <family val="1"/>
    </font>
    <font>
      <b/>
      <sz val="13"/>
      <color rgb="FF000000"/>
      <name val="Times New Roman"/>
      <family val="1"/>
      <charset val="163"/>
    </font>
    <font>
      <b/>
      <sz val="14"/>
      <color rgb="FF000000"/>
      <name val="Times New Roman"/>
      <family val="1"/>
      <charset val="163"/>
    </font>
    <font>
      <sz val="14"/>
      <color rgb="FF000000"/>
      <name val="Times New Roman"/>
      <family val="1"/>
      <charset val="163"/>
    </font>
    <font>
      <sz val="13"/>
      <color theme="1"/>
      <name val="Times New Roman"/>
      <family val="1"/>
      <charset val="163"/>
    </font>
    <font>
      <sz val="13"/>
      <color rgb="FF000000"/>
      <name val="Times New Roman"/>
      <family val="1"/>
      <charset val="163"/>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xf numFmtId="0" fontId="1" fillId="0" borderId="1" xfId="0" applyFont="1" applyBorder="1"/>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5" fillId="0" borderId="1" xfId="0" applyFont="1" applyBorder="1"/>
    <xf numFmtId="0" fontId="2"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9"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xf>
    <xf numFmtId="0" fontId="1" fillId="0" borderId="0" xfId="0" applyFont="1" applyAlignment="1">
      <alignment horizontal="center"/>
    </xf>
    <xf numFmtId="0" fontId="1" fillId="0" borderId="1" xfId="0" applyFont="1" applyBorder="1" applyAlignment="1">
      <alignment horizontal="left" vertical="center" wrapText="1"/>
    </xf>
    <xf numFmtId="0" fontId="1" fillId="0" borderId="0" xfId="0" applyFont="1" applyAlignment="1">
      <alignment vertical="center"/>
    </xf>
    <xf numFmtId="0" fontId="9" fillId="0" borderId="0" xfId="0" applyFont="1" applyAlignment="1">
      <alignment horizontal="center" vertical="center"/>
    </xf>
    <xf numFmtId="164" fontId="3" fillId="0" borderId="0" xfId="0" applyNumberFormat="1" applyFont="1" applyAlignment="1">
      <alignment vertical="center"/>
    </xf>
    <xf numFmtId="0" fontId="10"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8" fillId="2" borderId="1" xfId="0" applyFont="1" applyFill="1" applyBorder="1" applyAlignment="1">
      <alignment horizontal="center" vertical="center" wrapText="1"/>
    </xf>
    <xf numFmtId="1" fontId="8" fillId="3" borderId="2" xfId="0" applyNumberFormat="1" applyFont="1" applyFill="1" applyBorder="1" applyAlignment="1">
      <alignment horizontal="center" vertical="center" wrapText="1"/>
    </xf>
    <xf numFmtId="1" fontId="8" fillId="3" borderId="3" xfId="0" applyNumberFormat="1" applyFont="1" applyFill="1" applyBorder="1" applyAlignment="1">
      <alignment horizontal="center" vertical="center" wrapText="1"/>
    </xf>
    <xf numFmtId="1" fontId="8" fillId="3" borderId="4"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B0A30-0628-4B99-A1A3-F8C1B9EAFA13}">
  <dimension ref="A1:O30"/>
  <sheetViews>
    <sheetView tabSelected="1" workbookViewId="0">
      <selection activeCell="D7" sqref="D7"/>
    </sheetView>
  </sheetViews>
  <sheetFormatPr defaultRowHeight="15.75" x14ac:dyDescent="0.25"/>
  <cols>
    <col min="1" max="1" width="4.85546875" style="5" bestFit="1" customWidth="1"/>
    <col min="2" max="2" width="22.7109375" style="1" customWidth="1"/>
    <col min="3" max="7" width="6.7109375" style="1" customWidth="1"/>
    <col min="8" max="8" width="6.7109375" style="5" customWidth="1"/>
    <col min="9" max="10" width="6.7109375" style="1" customWidth="1"/>
    <col min="11" max="11" width="6.7109375" style="16" customWidth="1"/>
    <col min="12" max="12" width="8.5703125" style="1" customWidth="1"/>
    <col min="13" max="13" width="10.5703125" style="5" customWidth="1"/>
    <col min="14" max="14" width="8.85546875" style="1" customWidth="1"/>
    <col min="15" max="15" width="17.42578125" style="1" customWidth="1"/>
    <col min="16" max="16384" width="9.140625" style="1"/>
  </cols>
  <sheetData>
    <row r="1" spans="1:15" ht="33.75" customHeight="1" x14ac:dyDescent="0.25">
      <c r="A1" s="28" t="s">
        <v>15</v>
      </c>
      <c r="B1" s="28"/>
      <c r="C1" s="28"/>
      <c r="D1" s="28"/>
      <c r="E1" s="28"/>
      <c r="F1" s="28"/>
      <c r="G1" s="28"/>
      <c r="H1" s="28"/>
      <c r="I1" s="28"/>
      <c r="J1" s="28"/>
      <c r="K1" s="28"/>
      <c r="L1" s="28"/>
      <c r="M1" s="28"/>
      <c r="N1" s="28"/>
    </row>
    <row r="2" spans="1:15" ht="16.5" x14ac:dyDescent="0.25">
      <c r="A2" s="29" t="s">
        <v>16</v>
      </c>
      <c r="B2" s="28"/>
      <c r="C2" s="28"/>
      <c r="D2" s="28"/>
      <c r="E2" s="28"/>
      <c r="F2" s="28"/>
      <c r="G2" s="28"/>
      <c r="H2" s="28"/>
      <c r="I2" s="28"/>
      <c r="J2" s="28"/>
      <c r="K2" s="28"/>
      <c r="L2" s="28"/>
      <c r="M2" s="28"/>
      <c r="N2" s="28"/>
    </row>
    <row r="4" spans="1:15" x14ac:dyDescent="0.25">
      <c r="A4" s="30" t="s">
        <v>0</v>
      </c>
      <c r="B4" s="27" t="s">
        <v>1</v>
      </c>
      <c r="C4" s="31" t="s">
        <v>2</v>
      </c>
      <c r="D4" s="31"/>
      <c r="E4" s="31"/>
      <c r="F4" s="31"/>
      <c r="G4" s="31"/>
      <c r="H4" s="31"/>
      <c r="I4" s="31"/>
      <c r="J4" s="31"/>
      <c r="K4" s="31"/>
      <c r="L4" s="27" t="s">
        <v>12</v>
      </c>
      <c r="M4" s="27" t="s">
        <v>13</v>
      </c>
      <c r="N4" s="27" t="s">
        <v>14</v>
      </c>
      <c r="O4" s="27" t="s">
        <v>42</v>
      </c>
    </row>
    <row r="5" spans="1:15" ht="28.5" customHeight="1" x14ac:dyDescent="0.25">
      <c r="A5" s="30"/>
      <c r="B5" s="27"/>
      <c r="C5" s="6" t="s">
        <v>3</v>
      </c>
      <c r="D5" s="6" t="s">
        <v>4</v>
      </c>
      <c r="E5" s="6" t="s">
        <v>5</v>
      </c>
      <c r="F5" s="6" t="s">
        <v>6</v>
      </c>
      <c r="G5" s="6" t="s">
        <v>7</v>
      </c>
      <c r="H5" s="6" t="s">
        <v>8</v>
      </c>
      <c r="I5" s="6" t="s">
        <v>9</v>
      </c>
      <c r="J5" s="6" t="s">
        <v>10</v>
      </c>
      <c r="K5" s="6" t="s">
        <v>11</v>
      </c>
      <c r="L5" s="27"/>
      <c r="M5" s="27"/>
      <c r="N5" s="27"/>
      <c r="O5" s="27"/>
    </row>
    <row r="6" spans="1:15" ht="20.100000000000001" customHeight="1" x14ac:dyDescent="0.25">
      <c r="A6" s="4">
        <v>1</v>
      </c>
      <c r="B6" s="2" t="s">
        <v>17</v>
      </c>
      <c r="C6" s="4">
        <v>1.9279999999999999</v>
      </c>
      <c r="D6" s="4">
        <f>C6</f>
        <v>1.9279999999999999</v>
      </c>
      <c r="E6" s="4">
        <v>2</v>
      </c>
      <c r="F6" s="4">
        <v>2</v>
      </c>
      <c r="G6" s="4">
        <f>D6</f>
        <v>1.9279999999999999</v>
      </c>
      <c r="H6" s="4">
        <v>2</v>
      </c>
      <c r="I6" s="4">
        <v>2</v>
      </c>
      <c r="J6" s="4">
        <v>2</v>
      </c>
      <c r="K6" s="4">
        <v>0</v>
      </c>
      <c r="L6" s="3">
        <f>SUM(C6:K6)</f>
        <v>15.783999999999999</v>
      </c>
      <c r="M6" s="3">
        <f>SUM(C6:G6)</f>
        <v>9.7839999999999989</v>
      </c>
      <c r="N6" s="3" t="s">
        <v>40</v>
      </c>
      <c r="O6" s="2"/>
    </row>
    <row r="7" spans="1:15" ht="20.100000000000001" customHeight="1" x14ac:dyDescent="0.25">
      <c r="A7" s="4">
        <v>2</v>
      </c>
      <c r="B7" s="2" t="s">
        <v>18</v>
      </c>
      <c r="C7" s="4">
        <v>1.9930000000000001</v>
      </c>
      <c r="D7" s="4">
        <f>C7</f>
        <v>1.9930000000000001</v>
      </c>
      <c r="E7" s="4">
        <v>2</v>
      </c>
      <c r="F7" s="4">
        <v>2</v>
      </c>
      <c r="G7" s="4">
        <f>D7</f>
        <v>1.9930000000000001</v>
      </c>
      <c r="H7" s="4">
        <v>2</v>
      </c>
      <c r="I7" s="4">
        <v>2</v>
      </c>
      <c r="J7" s="4">
        <v>2</v>
      </c>
      <c r="K7" s="4">
        <v>0</v>
      </c>
      <c r="L7" s="3">
        <f>SUM(C7:K7)</f>
        <v>15.979000000000001</v>
      </c>
      <c r="M7" s="3">
        <f>SUM(C7:G7)</f>
        <v>9.979000000000001</v>
      </c>
      <c r="N7" s="3" t="s">
        <v>40</v>
      </c>
      <c r="O7" s="2"/>
    </row>
    <row r="8" spans="1:15" ht="20.100000000000001" customHeight="1" x14ac:dyDescent="0.25">
      <c r="A8" s="4">
        <v>3</v>
      </c>
      <c r="B8" s="2" t="s">
        <v>19</v>
      </c>
      <c r="C8" s="4">
        <f>1.958</f>
        <v>1.958</v>
      </c>
      <c r="D8" s="4">
        <f>C8</f>
        <v>1.958</v>
      </c>
      <c r="E8" s="4">
        <v>2</v>
      </c>
      <c r="F8" s="4">
        <v>2</v>
      </c>
      <c r="G8" s="4">
        <f>C8</f>
        <v>1.958</v>
      </c>
      <c r="H8" s="4">
        <v>2</v>
      </c>
      <c r="I8" s="4">
        <v>2</v>
      </c>
      <c r="J8" s="4">
        <v>2</v>
      </c>
      <c r="K8" s="4">
        <v>0</v>
      </c>
      <c r="L8" s="3">
        <f t="shared" ref="L8:L24" si="0">SUM(C8:K8)</f>
        <v>15.874000000000001</v>
      </c>
      <c r="M8" s="3">
        <f t="shared" ref="M8:M24" si="1">SUM(C8:G8)</f>
        <v>9.8740000000000006</v>
      </c>
      <c r="N8" s="3" t="s">
        <v>40</v>
      </c>
      <c r="O8" s="2"/>
    </row>
    <row r="9" spans="1:15" ht="20.100000000000001" customHeight="1" x14ac:dyDescent="0.25">
      <c r="A9" s="4">
        <v>4</v>
      </c>
      <c r="B9" s="2" t="s">
        <v>20</v>
      </c>
      <c r="C9" s="4">
        <v>1.9650000000000001</v>
      </c>
      <c r="D9" s="4">
        <f>C9</f>
        <v>1.9650000000000001</v>
      </c>
      <c r="E9" s="4">
        <v>2</v>
      </c>
      <c r="F9" s="4">
        <v>2</v>
      </c>
      <c r="G9" s="4">
        <f>D9</f>
        <v>1.9650000000000001</v>
      </c>
      <c r="H9" s="4">
        <v>2</v>
      </c>
      <c r="I9" s="4">
        <v>2</v>
      </c>
      <c r="J9" s="4">
        <v>2</v>
      </c>
      <c r="K9" s="4">
        <v>0</v>
      </c>
      <c r="L9" s="3">
        <f t="shared" si="0"/>
        <v>15.895</v>
      </c>
      <c r="M9" s="3">
        <f t="shared" si="1"/>
        <v>9.8949999999999996</v>
      </c>
      <c r="N9" s="3" t="s">
        <v>40</v>
      </c>
      <c r="O9" s="2"/>
    </row>
    <row r="10" spans="1:15" s="16" customFormat="1" ht="20.100000000000001" customHeight="1" x14ac:dyDescent="0.25">
      <c r="A10" s="4">
        <v>5</v>
      </c>
      <c r="B10" s="17" t="s">
        <v>21</v>
      </c>
      <c r="C10" s="4">
        <v>1.9590000000000001</v>
      </c>
      <c r="D10" s="4">
        <v>1.9590000000000001</v>
      </c>
      <c r="E10" s="4">
        <v>2</v>
      </c>
      <c r="F10" s="4">
        <v>2</v>
      </c>
      <c r="G10" s="4">
        <f>D10</f>
        <v>1.9590000000000001</v>
      </c>
      <c r="H10" s="4">
        <v>2</v>
      </c>
      <c r="I10" s="4">
        <v>2</v>
      </c>
      <c r="J10" s="4">
        <v>2</v>
      </c>
      <c r="K10" s="4">
        <v>0</v>
      </c>
      <c r="L10" s="3">
        <f t="shared" si="0"/>
        <v>15.877000000000001</v>
      </c>
      <c r="M10" s="3">
        <f t="shared" si="1"/>
        <v>9.8770000000000007</v>
      </c>
      <c r="N10" s="3" t="s">
        <v>40</v>
      </c>
      <c r="O10" s="15"/>
    </row>
    <row r="11" spans="1:15" ht="20.100000000000001" customHeight="1" x14ac:dyDescent="0.25">
      <c r="A11" s="4">
        <v>6</v>
      </c>
      <c r="B11" s="13" t="s">
        <v>22</v>
      </c>
      <c r="C11" s="4">
        <v>1.992</v>
      </c>
      <c r="D11" s="4">
        <f>C11</f>
        <v>1.992</v>
      </c>
      <c r="E11" s="4">
        <v>2</v>
      </c>
      <c r="F11" s="4">
        <v>2</v>
      </c>
      <c r="G11" s="4">
        <f>D11</f>
        <v>1.992</v>
      </c>
      <c r="H11" s="4">
        <v>2</v>
      </c>
      <c r="I11" s="4">
        <v>2</v>
      </c>
      <c r="J11" s="4">
        <v>2</v>
      </c>
      <c r="K11" s="4">
        <v>0</v>
      </c>
      <c r="L11" s="3">
        <f t="shared" si="0"/>
        <v>15.975999999999999</v>
      </c>
      <c r="M11" s="3">
        <f t="shared" si="1"/>
        <v>9.9759999999999991</v>
      </c>
      <c r="N11" s="8" t="s">
        <v>40</v>
      </c>
      <c r="O11" s="2"/>
    </row>
    <row r="12" spans="1:15" s="18" customFormat="1" ht="20.100000000000001" customHeight="1" x14ac:dyDescent="0.25">
      <c r="A12" s="4">
        <v>7</v>
      </c>
      <c r="B12" s="13" t="s">
        <v>23</v>
      </c>
      <c r="C12" s="4">
        <f>1.998</f>
        <v>1.998</v>
      </c>
      <c r="D12" s="4">
        <f>C12</f>
        <v>1.998</v>
      </c>
      <c r="E12" s="4">
        <v>2</v>
      </c>
      <c r="F12" s="4">
        <v>2</v>
      </c>
      <c r="G12" s="4">
        <f>D12</f>
        <v>1.998</v>
      </c>
      <c r="H12" s="4">
        <v>2</v>
      </c>
      <c r="I12" s="4">
        <v>1</v>
      </c>
      <c r="J12" s="4">
        <v>2</v>
      </c>
      <c r="K12" s="4">
        <v>0</v>
      </c>
      <c r="L12" s="3">
        <f t="shared" si="0"/>
        <v>14.994</v>
      </c>
      <c r="M12" s="3">
        <f t="shared" si="1"/>
        <v>9.9939999999999998</v>
      </c>
      <c r="N12" s="3" t="s">
        <v>41</v>
      </c>
      <c r="O12" s="13"/>
    </row>
    <row r="13" spans="1:15" ht="20.100000000000001" customHeight="1" x14ac:dyDescent="0.25">
      <c r="A13" s="4">
        <v>8</v>
      </c>
      <c r="B13" s="2" t="s">
        <v>24</v>
      </c>
      <c r="C13" s="4">
        <v>1.956</v>
      </c>
      <c r="D13" s="4">
        <f t="shared" ref="D13:D22" si="2">C13</f>
        <v>1.956</v>
      </c>
      <c r="E13" s="4">
        <v>2</v>
      </c>
      <c r="F13" s="4">
        <v>2</v>
      </c>
      <c r="G13" s="4">
        <f t="shared" ref="G13:G18" si="3">D13</f>
        <v>1.956</v>
      </c>
      <c r="H13" s="4">
        <v>2</v>
      </c>
      <c r="I13" s="4">
        <v>2</v>
      </c>
      <c r="J13" s="4">
        <v>2</v>
      </c>
      <c r="K13" s="4">
        <v>0</v>
      </c>
      <c r="L13" s="3">
        <f t="shared" si="0"/>
        <v>15.868</v>
      </c>
      <c r="M13" s="3">
        <f t="shared" si="1"/>
        <v>9.8680000000000003</v>
      </c>
      <c r="N13" s="3" t="s">
        <v>40</v>
      </c>
      <c r="O13" s="2"/>
    </row>
    <row r="14" spans="1:15" ht="20.100000000000001" customHeight="1" x14ac:dyDescent="0.25">
      <c r="A14" s="4">
        <v>9</v>
      </c>
      <c r="B14" s="2" t="s">
        <v>25</v>
      </c>
      <c r="C14" s="4">
        <v>1.9670000000000001</v>
      </c>
      <c r="D14" s="4">
        <f t="shared" si="2"/>
        <v>1.9670000000000001</v>
      </c>
      <c r="E14" s="4">
        <v>2</v>
      </c>
      <c r="F14" s="4">
        <v>2</v>
      </c>
      <c r="G14" s="4">
        <f t="shared" si="3"/>
        <v>1.9670000000000001</v>
      </c>
      <c r="H14" s="4">
        <v>2</v>
      </c>
      <c r="I14" s="4">
        <v>2</v>
      </c>
      <c r="J14" s="4">
        <v>2</v>
      </c>
      <c r="K14" s="4">
        <v>0</v>
      </c>
      <c r="L14" s="3">
        <f t="shared" si="0"/>
        <v>15.901</v>
      </c>
      <c r="M14" s="3">
        <f t="shared" si="1"/>
        <v>9.9009999999999998</v>
      </c>
      <c r="N14" s="8" t="s">
        <v>40</v>
      </c>
      <c r="O14" s="2"/>
    </row>
    <row r="15" spans="1:15" ht="20.100000000000001" customHeight="1" x14ac:dyDescent="0.25">
      <c r="A15" s="4">
        <v>10</v>
      </c>
      <c r="B15" s="2" t="s">
        <v>26</v>
      </c>
      <c r="C15" s="4">
        <v>1.9910000000000001</v>
      </c>
      <c r="D15" s="4">
        <f t="shared" si="2"/>
        <v>1.9910000000000001</v>
      </c>
      <c r="E15" s="4">
        <v>2</v>
      </c>
      <c r="F15" s="4">
        <v>2</v>
      </c>
      <c r="G15" s="4">
        <f t="shared" si="3"/>
        <v>1.9910000000000001</v>
      </c>
      <c r="H15" s="4">
        <v>2</v>
      </c>
      <c r="I15" s="4">
        <v>2</v>
      </c>
      <c r="J15" s="4">
        <v>2</v>
      </c>
      <c r="K15" s="4">
        <v>0</v>
      </c>
      <c r="L15" s="3">
        <f t="shared" si="0"/>
        <v>15.973000000000001</v>
      </c>
      <c r="M15" s="3">
        <f t="shared" si="1"/>
        <v>9.9730000000000008</v>
      </c>
      <c r="N15" s="3" t="s">
        <v>40</v>
      </c>
      <c r="O15" s="2"/>
    </row>
    <row r="16" spans="1:15" s="5" customFormat="1" ht="45" customHeight="1" x14ac:dyDescent="0.25">
      <c r="A16" s="4">
        <v>11</v>
      </c>
      <c r="B16" s="4" t="s">
        <v>27</v>
      </c>
      <c r="C16" s="4">
        <f>1.966</f>
        <v>1.966</v>
      </c>
      <c r="D16" s="4">
        <f t="shared" si="2"/>
        <v>1.966</v>
      </c>
      <c r="E16" s="4">
        <v>2</v>
      </c>
      <c r="F16" s="4">
        <v>2</v>
      </c>
      <c r="G16" s="4">
        <f t="shared" si="3"/>
        <v>1.966</v>
      </c>
      <c r="H16" s="4">
        <v>2</v>
      </c>
      <c r="I16" s="4">
        <v>2</v>
      </c>
      <c r="J16" s="4">
        <v>2</v>
      </c>
      <c r="K16" s="4">
        <v>0</v>
      </c>
      <c r="L16" s="3">
        <f t="shared" si="0"/>
        <v>15.898</v>
      </c>
      <c r="M16" s="3">
        <f t="shared" si="1"/>
        <v>9.8979999999999997</v>
      </c>
      <c r="N16" s="3" t="s">
        <v>41</v>
      </c>
      <c r="O16" s="14" t="s">
        <v>43</v>
      </c>
    </row>
    <row r="17" spans="1:15" ht="20.100000000000001" customHeight="1" x14ac:dyDescent="0.25">
      <c r="A17" s="4">
        <v>12</v>
      </c>
      <c r="B17" s="2" t="s">
        <v>31</v>
      </c>
      <c r="C17" s="4">
        <v>1.9770000000000001</v>
      </c>
      <c r="D17" s="4">
        <f t="shared" si="2"/>
        <v>1.9770000000000001</v>
      </c>
      <c r="E17" s="4">
        <v>2</v>
      </c>
      <c r="F17" s="4">
        <v>2</v>
      </c>
      <c r="G17" s="4">
        <f t="shared" si="3"/>
        <v>1.9770000000000001</v>
      </c>
      <c r="H17" s="4">
        <v>2</v>
      </c>
      <c r="I17" s="4">
        <v>2</v>
      </c>
      <c r="J17" s="4">
        <v>2</v>
      </c>
      <c r="K17" s="4">
        <v>0</v>
      </c>
      <c r="L17" s="3">
        <f t="shared" si="0"/>
        <v>15.931000000000001</v>
      </c>
      <c r="M17" s="3">
        <f t="shared" si="1"/>
        <v>9.9310000000000009</v>
      </c>
      <c r="N17" s="3" t="s">
        <v>40</v>
      </c>
      <c r="O17" s="2"/>
    </row>
    <row r="18" spans="1:15" ht="20.100000000000001" customHeight="1" x14ac:dyDescent="0.25">
      <c r="A18" s="4">
        <v>13</v>
      </c>
      <c r="B18" s="13" t="s">
        <v>32</v>
      </c>
      <c r="C18" s="4">
        <v>1.9930000000000001</v>
      </c>
      <c r="D18" s="4">
        <f t="shared" si="2"/>
        <v>1.9930000000000001</v>
      </c>
      <c r="E18" s="4">
        <v>2</v>
      </c>
      <c r="F18" s="4">
        <v>2</v>
      </c>
      <c r="G18" s="4">
        <f t="shared" si="3"/>
        <v>1.9930000000000001</v>
      </c>
      <c r="H18" s="4">
        <v>2</v>
      </c>
      <c r="I18" s="4">
        <v>2</v>
      </c>
      <c r="J18" s="4">
        <v>2</v>
      </c>
      <c r="K18" s="4">
        <v>0</v>
      </c>
      <c r="L18" s="3">
        <f t="shared" si="0"/>
        <v>15.979000000000001</v>
      </c>
      <c r="M18" s="3">
        <f t="shared" si="1"/>
        <v>9.979000000000001</v>
      </c>
      <c r="N18" s="3" t="s">
        <v>40</v>
      </c>
      <c r="O18" s="2"/>
    </row>
    <row r="19" spans="1:15" ht="20.100000000000001" customHeight="1" x14ac:dyDescent="0.25">
      <c r="A19" s="4">
        <v>14</v>
      </c>
      <c r="B19" s="2" t="s">
        <v>33</v>
      </c>
      <c r="C19" s="4">
        <f>1.988</f>
        <v>1.988</v>
      </c>
      <c r="D19" s="4">
        <f t="shared" si="2"/>
        <v>1.988</v>
      </c>
      <c r="E19" s="4">
        <v>2</v>
      </c>
      <c r="F19" s="4">
        <v>2</v>
      </c>
      <c r="G19" s="4">
        <f>C19</f>
        <v>1.988</v>
      </c>
      <c r="H19" s="4">
        <v>2</v>
      </c>
      <c r="I19" s="4">
        <v>2</v>
      </c>
      <c r="J19" s="4">
        <v>2</v>
      </c>
      <c r="K19" s="4">
        <v>0</v>
      </c>
      <c r="L19" s="3">
        <f t="shared" si="0"/>
        <v>15.964</v>
      </c>
      <c r="M19" s="3">
        <f t="shared" si="1"/>
        <v>9.9640000000000004</v>
      </c>
      <c r="N19" s="3" t="s">
        <v>40</v>
      </c>
      <c r="O19" s="2"/>
    </row>
    <row r="20" spans="1:15" ht="20.100000000000001" customHeight="1" x14ac:dyDescent="0.25">
      <c r="A20" s="4">
        <v>15</v>
      </c>
      <c r="B20" s="2" t="s">
        <v>34</v>
      </c>
      <c r="C20" s="4">
        <v>1.9710000000000001</v>
      </c>
      <c r="D20" s="4">
        <f t="shared" si="2"/>
        <v>1.9710000000000001</v>
      </c>
      <c r="E20" s="4">
        <v>2</v>
      </c>
      <c r="F20" s="4">
        <v>2</v>
      </c>
      <c r="G20" s="4">
        <f>D20</f>
        <v>1.9710000000000001</v>
      </c>
      <c r="H20" s="4">
        <v>2</v>
      </c>
      <c r="I20" s="4">
        <v>1</v>
      </c>
      <c r="J20" s="4">
        <v>2</v>
      </c>
      <c r="K20" s="4">
        <v>0</v>
      </c>
      <c r="L20" s="3">
        <f t="shared" si="0"/>
        <v>14.913</v>
      </c>
      <c r="M20" s="3">
        <f t="shared" si="1"/>
        <v>9.9130000000000003</v>
      </c>
      <c r="N20" s="3" t="s">
        <v>41</v>
      </c>
      <c r="O20" s="2"/>
    </row>
    <row r="21" spans="1:15" ht="20.100000000000001" customHeight="1" x14ac:dyDescent="0.25">
      <c r="A21" s="4">
        <v>16</v>
      </c>
      <c r="B21" s="7" t="s">
        <v>35</v>
      </c>
      <c r="C21" s="4">
        <v>1.9910000000000001</v>
      </c>
      <c r="D21" s="4">
        <f t="shared" si="2"/>
        <v>1.9910000000000001</v>
      </c>
      <c r="E21" s="4">
        <v>2</v>
      </c>
      <c r="F21" s="4">
        <v>2</v>
      </c>
      <c r="G21" s="4">
        <f>D21</f>
        <v>1.9910000000000001</v>
      </c>
      <c r="H21" s="4">
        <v>2</v>
      </c>
      <c r="I21" s="4">
        <v>2</v>
      </c>
      <c r="J21" s="4">
        <v>2</v>
      </c>
      <c r="K21" s="4">
        <v>0</v>
      </c>
      <c r="L21" s="3">
        <f t="shared" si="0"/>
        <v>15.973000000000001</v>
      </c>
      <c r="M21" s="3">
        <f t="shared" si="1"/>
        <v>9.9730000000000008</v>
      </c>
      <c r="N21" s="3" t="s">
        <v>40</v>
      </c>
      <c r="O21" s="2"/>
    </row>
    <row r="22" spans="1:15" ht="20.100000000000001" customHeight="1" x14ac:dyDescent="0.25">
      <c r="A22" s="4">
        <v>17</v>
      </c>
      <c r="B22" s="2" t="s">
        <v>30</v>
      </c>
      <c r="C22" s="4">
        <v>1.982</v>
      </c>
      <c r="D22" s="4">
        <f t="shared" si="2"/>
        <v>1.982</v>
      </c>
      <c r="E22" s="4">
        <v>2</v>
      </c>
      <c r="F22" s="4">
        <v>2</v>
      </c>
      <c r="G22" s="4">
        <f>D22</f>
        <v>1.982</v>
      </c>
      <c r="H22" s="4">
        <v>1</v>
      </c>
      <c r="I22" s="4">
        <v>2</v>
      </c>
      <c r="J22" s="4">
        <v>2</v>
      </c>
      <c r="K22" s="4">
        <v>0</v>
      </c>
      <c r="L22" s="3">
        <f t="shared" si="0"/>
        <v>14.946</v>
      </c>
      <c r="M22" s="3">
        <f t="shared" si="1"/>
        <v>9.9459999999999997</v>
      </c>
      <c r="N22" s="3" t="s">
        <v>41</v>
      </c>
      <c r="O22" s="2"/>
    </row>
    <row r="23" spans="1:15" ht="48" customHeight="1" x14ac:dyDescent="0.25">
      <c r="A23" s="4">
        <v>18</v>
      </c>
      <c r="B23" s="4" t="s">
        <v>29</v>
      </c>
      <c r="C23" s="4">
        <v>2</v>
      </c>
      <c r="D23" s="4">
        <v>2</v>
      </c>
      <c r="E23" s="4">
        <v>2</v>
      </c>
      <c r="F23" s="4">
        <v>2</v>
      </c>
      <c r="G23" s="4">
        <f>D23</f>
        <v>2</v>
      </c>
      <c r="H23" s="4">
        <v>2</v>
      </c>
      <c r="I23" s="4">
        <v>2</v>
      </c>
      <c r="J23" s="4">
        <v>2</v>
      </c>
      <c r="K23" s="4">
        <v>0</v>
      </c>
      <c r="L23" s="3">
        <f t="shared" si="0"/>
        <v>16</v>
      </c>
      <c r="M23" s="3">
        <f t="shared" si="1"/>
        <v>10</v>
      </c>
      <c r="N23" s="3" t="s">
        <v>41</v>
      </c>
      <c r="O23" s="14" t="s">
        <v>43</v>
      </c>
    </row>
    <row r="24" spans="1:15" s="5" customFormat="1" ht="47.25" customHeight="1" x14ac:dyDescent="0.25">
      <c r="A24" s="4">
        <v>19</v>
      </c>
      <c r="B24" s="4" t="s">
        <v>28</v>
      </c>
      <c r="C24" s="4">
        <f>1.986</f>
        <v>1.986</v>
      </c>
      <c r="D24" s="4">
        <f>C24</f>
        <v>1.986</v>
      </c>
      <c r="E24" s="4">
        <v>2</v>
      </c>
      <c r="F24" s="4">
        <v>2</v>
      </c>
      <c r="G24" s="4">
        <f>D24</f>
        <v>1.986</v>
      </c>
      <c r="H24" s="4">
        <v>1</v>
      </c>
      <c r="I24" s="4">
        <v>2</v>
      </c>
      <c r="J24" s="4">
        <v>2</v>
      </c>
      <c r="K24" s="4">
        <v>0</v>
      </c>
      <c r="L24" s="3">
        <f t="shared" si="0"/>
        <v>14.958</v>
      </c>
      <c r="M24" s="3">
        <f t="shared" si="1"/>
        <v>9.9580000000000002</v>
      </c>
      <c r="N24" s="3" t="s">
        <v>41</v>
      </c>
      <c r="O24" s="14" t="s">
        <v>43</v>
      </c>
    </row>
    <row r="27" spans="1:15" s="12" customFormat="1" ht="33" customHeight="1" x14ac:dyDescent="0.25">
      <c r="A27" s="9">
        <v>1</v>
      </c>
      <c r="B27" s="10" t="s">
        <v>36</v>
      </c>
      <c r="C27" s="11">
        <v>2</v>
      </c>
      <c r="D27" s="11">
        <v>3278</v>
      </c>
      <c r="E27" s="24">
        <f>(D28*C28+C30*D30)/D27</f>
        <v>1.9969493593654668</v>
      </c>
      <c r="F27" s="1"/>
      <c r="H27" s="19"/>
      <c r="I27" s="20">
        <f>(D28*2+D29*C29+D30*C30)/D27</f>
        <v>1.9978645515558267</v>
      </c>
      <c r="K27" s="19"/>
      <c r="M27" s="19"/>
    </row>
    <row r="28" spans="1:15" s="12" customFormat="1" ht="33" x14ac:dyDescent="0.25">
      <c r="A28" s="21"/>
      <c r="B28" s="22" t="s">
        <v>37</v>
      </c>
      <c r="C28" s="23">
        <v>2</v>
      </c>
      <c r="D28" s="23">
        <f>D27-D29-D30</f>
        <v>3273</v>
      </c>
      <c r="E28" s="25"/>
      <c r="F28" s="18"/>
      <c r="H28" s="19"/>
      <c r="K28" s="19"/>
      <c r="M28" s="19"/>
    </row>
    <row r="29" spans="1:15" s="12" customFormat="1" ht="33" x14ac:dyDescent="0.25">
      <c r="A29" s="21"/>
      <c r="B29" s="22" t="s">
        <v>38</v>
      </c>
      <c r="C29" s="23">
        <v>1</v>
      </c>
      <c r="D29" s="23">
        <v>3</v>
      </c>
      <c r="E29" s="25"/>
      <c r="F29" s="18"/>
      <c r="H29" s="19"/>
      <c r="K29" s="19"/>
      <c r="M29" s="19"/>
    </row>
    <row r="30" spans="1:15" s="12" customFormat="1" ht="33" x14ac:dyDescent="0.25">
      <c r="A30" s="21"/>
      <c r="B30" s="22" t="s">
        <v>39</v>
      </c>
      <c r="C30" s="23">
        <v>0</v>
      </c>
      <c r="D30" s="23">
        <v>2</v>
      </c>
      <c r="E30" s="26"/>
      <c r="F30" s="18"/>
      <c r="H30" s="19"/>
      <c r="K30" s="19"/>
      <c r="M30" s="19"/>
    </row>
  </sheetData>
  <mergeCells count="10">
    <mergeCell ref="E27:E30"/>
    <mergeCell ref="O4:O5"/>
    <mergeCell ref="A1:N1"/>
    <mergeCell ref="A2:N2"/>
    <mergeCell ref="B4:B5"/>
    <mergeCell ref="A4:A5"/>
    <mergeCell ref="C4:K4"/>
    <mergeCell ref="L4:L5"/>
    <mergeCell ref="M4:M5"/>
    <mergeCell ref="N4:N5"/>
  </mergeCells>
  <pageMargins left="0.70866141732283472" right="0.70866141732283472"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2020-12-21T09:28:07Z</cp:lastPrinted>
  <dcterms:created xsi:type="dcterms:W3CDTF">2020-12-10T06:56:04Z</dcterms:created>
  <dcterms:modified xsi:type="dcterms:W3CDTF">2020-12-21T09:28:14Z</dcterms:modified>
</cp:coreProperties>
</file>