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545" windowHeight="8610" firstSheet="1" activeTab="1"/>
  </bookViews>
  <sheets>
    <sheet name="StartUp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<sst xmlns="http://schemas.openxmlformats.org/spreadsheetml/2006/main" count="51" uniqueCount="37">
  <si>
    <t>Tên xã</t>
  </si>
  <si>
    <t>Thị trấn Tuần Giáo</t>
  </si>
  <si>
    <t>Xã Chiềng Đông</t>
  </si>
  <si>
    <t>Xã Chiềng Sinh</t>
  </si>
  <si>
    <t>Xã Mùn Chung</t>
  </si>
  <si>
    <t>Xã Mường Khong</t>
  </si>
  <si>
    <t>Xã Mường Mùn</t>
  </si>
  <si>
    <t>Xã Mường Thín</t>
  </si>
  <si>
    <t>Xã Nà Sáy</t>
  </si>
  <si>
    <t>Xã Nà Tòng</t>
  </si>
  <si>
    <t>Xã Phình Sáng</t>
  </si>
  <si>
    <t>Xã Pú Nhung</t>
  </si>
  <si>
    <t>Xã Pú Xi</t>
  </si>
  <si>
    <t>Xã Quài Cang</t>
  </si>
  <si>
    <t>Xã Quài Nưa</t>
  </si>
  <si>
    <t>Xã Quài Tở</t>
  </si>
  <si>
    <t>Xã Rạng Đông</t>
  </si>
  <si>
    <t>Xã Ta Ma</t>
  </si>
  <si>
    <t>Xã Tênh Phông</t>
  </si>
  <si>
    <t>Xã Tỏa Tình</t>
  </si>
  <si>
    <t>Tổng</t>
  </si>
  <si>
    <t>TT</t>
  </si>
  <si>
    <t>Tổng số HGĐ</t>
  </si>
  <si>
    <t>Tỷ lệ (%) HGĐ sử dụng nước sạch</t>
  </si>
  <si>
    <t>Tỷ lệ (%) HGĐ sử dụng nước HVS</t>
  </si>
  <si>
    <t>Hộ nghèo</t>
  </si>
  <si>
    <t>Tỷ lệ sử dụng từ CTCNTT</t>
  </si>
  <si>
    <t>Tỷ lệ cấp nước quy mô hộ gia đình</t>
  </si>
  <si>
    <t>Tổng số hộ nghèo</t>
  </si>
  <si>
    <t>Tỷ lệ (%) hộ nghèo sử dụng nước sạch</t>
  </si>
  <si>
    <t>Tỷ lệ (%) Hộ nghèo sử dụng nước HVS</t>
  </si>
  <si>
    <t>Số hộ</t>
  </si>
  <si>
    <t>Tỷ lệ</t>
  </si>
  <si>
    <t>Ghi chú:</t>
  </si>
  <si>
    <t>* Bao gồm cả các HGĐ sử dụng nước sạch từ công trình CNTT và CNNL.</t>
  </si>
  <si>
    <t>Tổng hợp tình hình sử dụng nước sinh hoạt năm 2020</t>
  </si>
  <si>
    <t xml:space="preserve"> (Kèm theo Báo cáo số ......./BC-UBND ngày        tháng     năm 2020 của UBND huyện Tuần Giáo)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</si>
</sst>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(* #,##0_);_(* \(#,##0\);_(* &quot;-&quot;??_);_(@_)"/>
    <numFmt numFmtId="178" formatCode="_(* #,##0.0_);_(* \(#,##0.0\);_(* &quot;-&quot;??_);_(@_)"/>
    <numFmt numFmtId="179" formatCode="#,##0.000"/>
    <numFmt numFmtId="18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5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11" fillId="0" borderId="3" applyNumberFormat="0" applyFill="0" applyAlignment="0" applyProtection="0"/>
    <xf numFmtId="0" fontId="2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0" borderId="6" applyNumberFormat="0" applyFill="0" applyAlignment="0" applyProtection="0"/>
    <xf numFmtId="0" fontId="47" fillId="28" borderId="0" applyNumberFormat="0" applyBorder="0" applyAlignment="0" applyProtection="0"/>
    <xf numFmtId="0" fontId="1" fillId="29" borderId="7" applyNumberFormat="0" applyFont="0" applyAlignment="0" applyProtection="0"/>
    <xf numFmtId="0" fontId="48" fillId="24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 vertical="center"/>
    </xf>
    <xf numFmtId="3" fontId="1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6">
      <selection activeCell="A29" sqref="A29"/>
    </sheetView>
  </sheetViews>
  <sheetFormatPr defaultColWidth="9.140625" defaultRowHeight="15"/>
  <cols>
    <col min="1" max="1" width="5.00390625" style="1" customWidth="1"/>
    <col min="2" max="2" width="18.7109375" style="1" customWidth="1"/>
    <col min="3" max="3" width="7.8515625" style="1" customWidth="1"/>
    <col min="4" max="4" width="7.421875" style="1" customWidth="1"/>
    <col min="5" max="5" width="9.57421875" style="7" customWidth="1"/>
    <col min="6" max="6" width="7.140625" style="1" customWidth="1"/>
    <col min="7" max="7" width="8.140625" style="1" customWidth="1"/>
    <col min="8" max="8" width="7.57421875" style="1" customWidth="1"/>
    <col min="9" max="9" width="6.00390625" style="1" customWidth="1"/>
    <col min="10" max="11" width="7.57421875" style="1" customWidth="1"/>
    <col min="12" max="12" width="5.8515625" style="1" customWidth="1"/>
    <col min="13" max="13" width="9.00390625" style="1" customWidth="1"/>
    <col min="14" max="14" width="6.8515625" style="1" customWidth="1"/>
    <col min="15" max="15" width="8.8515625" style="1" customWidth="1"/>
    <col min="16" max="20" width="6.421875" style="1" customWidth="1"/>
    <col min="21" max="21" width="9.57421875" style="1" customWidth="1"/>
    <col min="22" max="22" width="6.8515625" style="1" customWidth="1"/>
    <col min="23" max="23" width="7.28125" style="1" customWidth="1"/>
    <col min="24" max="25" width="7.421875" style="1" customWidth="1"/>
    <col min="26" max="16384" width="9.140625" style="1" customWidth="1"/>
  </cols>
  <sheetData>
    <row r="1" spans="1:19" ht="18.7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1"/>
    </row>
    <row r="2" spans="1:25" ht="21.7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T2" s="11"/>
      <c r="U2" s="11"/>
      <c r="V2" s="11"/>
      <c r="W2" s="11"/>
      <c r="X2" s="11"/>
      <c r="Y2" s="11"/>
    </row>
    <row r="3" spans="1:25" ht="31.5" customHeight="1">
      <c r="A3" s="12"/>
      <c r="B3" s="28" t="s">
        <v>0</v>
      </c>
      <c r="C3" s="28" t="s">
        <v>22</v>
      </c>
      <c r="D3" s="28" t="s">
        <v>23</v>
      </c>
      <c r="E3" s="28"/>
      <c r="F3" s="28"/>
      <c r="G3" s="28"/>
      <c r="H3" s="28"/>
      <c r="I3" s="28" t="s">
        <v>24</v>
      </c>
      <c r="J3" s="28"/>
      <c r="K3" s="28"/>
      <c r="L3" s="28"/>
      <c r="M3" s="28"/>
      <c r="N3" s="28" t="s">
        <v>25</v>
      </c>
      <c r="O3" s="28"/>
      <c r="P3" s="28"/>
      <c r="Q3" s="28"/>
      <c r="R3" s="28"/>
      <c r="S3" s="4"/>
      <c r="T3" s="4"/>
      <c r="U3" s="4"/>
      <c r="V3" s="4"/>
      <c r="W3" s="4"/>
      <c r="X3" s="4"/>
      <c r="Y3" s="4"/>
    </row>
    <row r="4" spans="1:25" ht="63" customHeight="1">
      <c r="A4" s="12" t="s">
        <v>21</v>
      </c>
      <c r="B4" s="28"/>
      <c r="C4" s="28"/>
      <c r="D4" s="28" t="s">
        <v>26</v>
      </c>
      <c r="E4" s="28"/>
      <c r="F4" s="28" t="s">
        <v>27</v>
      </c>
      <c r="G4" s="28"/>
      <c r="H4" s="28" t="s">
        <v>20</v>
      </c>
      <c r="I4" s="28" t="s">
        <v>26</v>
      </c>
      <c r="J4" s="28"/>
      <c r="K4" s="28" t="s">
        <v>27</v>
      </c>
      <c r="L4" s="28"/>
      <c r="M4" s="28" t="s">
        <v>20</v>
      </c>
      <c r="N4" s="28" t="s">
        <v>28</v>
      </c>
      <c r="O4" s="28" t="s">
        <v>29</v>
      </c>
      <c r="P4" s="28"/>
      <c r="Q4" s="28" t="s">
        <v>30</v>
      </c>
      <c r="R4" s="28"/>
      <c r="S4" s="4"/>
      <c r="T4" s="4"/>
      <c r="U4" s="4"/>
      <c r="V4" s="4"/>
      <c r="W4" s="4"/>
      <c r="X4" s="4"/>
      <c r="Y4" s="4"/>
    </row>
    <row r="5" spans="1:25" ht="31.5">
      <c r="A5" s="13"/>
      <c r="B5" s="28"/>
      <c r="C5" s="28"/>
      <c r="D5" s="12" t="s">
        <v>31</v>
      </c>
      <c r="E5" s="14" t="s">
        <v>32</v>
      </c>
      <c r="F5" s="12" t="s">
        <v>31</v>
      </c>
      <c r="G5" s="12" t="s">
        <v>32</v>
      </c>
      <c r="H5" s="28"/>
      <c r="I5" s="12" t="s">
        <v>31</v>
      </c>
      <c r="J5" s="15" t="s">
        <v>32</v>
      </c>
      <c r="K5" s="12" t="s">
        <v>31</v>
      </c>
      <c r="L5" s="12" t="s">
        <v>32</v>
      </c>
      <c r="M5" s="28"/>
      <c r="N5" s="28"/>
      <c r="O5" s="12" t="s">
        <v>31</v>
      </c>
      <c r="P5" s="12" t="s">
        <v>32</v>
      </c>
      <c r="Q5" s="12" t="s">
        <v>31</v>
      </c>
      <c r="R5" s="12" t="s">
        <v>32</v>
      </c>
      <c r="S5" s="4"/>
      <c r="T5" s="4"/>
      <c r="U5" s="4"/>
      <c r="V5" s="4"/>
      <c r="W5" s="4"/>
      <c r="X5" s="4"/>
      <c r="Y5" s="4"/>
    </row>
    <row r="6" spans="1:25" ht="15.75" hidden="1">
      <c r="A6" s="16">
        <v>-1</v>
      </c>
      <c r="B6" s="16">
        <v>-2</v>
      </c>
      <c r="C6" s="16">
        <v>-3</v>
      </c>
      <c r="D6" s="16">
        <v>-4</v>
      </c>
      <c r="E6" s="17">
        <v>-5</v>
      </c>
      <c r="F6" s="16">
        <v>-6</v>
      </c>
      <c r="G6" s="16">
        <v>-7</v>
      </c>
      <c r="H6" s="16">
        <v>-8</v>
      </c>
      <c r="I6" s="16">
        <v>-9</v>
      </c>
      <c r="J6" s="18">
        <v>-10</v>
      </c>
      <c r="K6" s="16">
        <v>-11</v>
      </c>
      <c r="L6" s="16">
        <v>-12</v>
      </c>
      <c r="M6" s="16">
        <v>-13</v>
      </c>
      <c r="N6" s="16">
        <v>-14</v>
      </c>
      <c r="O6" s="16">
        <v>-15</v>
      </c>
      <c r="P6" s="16">
        <v>-16</v>
      </c>
      <c r="Q6" s="16">
        <v>-17</v>
      </c>
      <c r="R6" s="16">
        <v>-18</v>
      </c>
      <c r="S6" s="3"/>
      <c r="T6" s="3"/>
      <c r="U6" s="3"/>
      <c r="V6" s="3"/>
      <c r="W6" s="3"/>
      <c r="X6" s="3"/>
      <c r="Y6" s="3"/>
    </row>
    <row r="7" spans="1:25" s="8" customFormat="1" ht="15.75">
      <c r="A7" s="19">
        <v>1</v>
      </c>
      <c r="B7" s="20" t="s">
        <v>1</v>
      </c>
      <c r="C7" s="21">
        <v>2113</v>
      </c>
      <c r="D7" s="21">
        <v>1500</v>
      </c>
      <c r="E7" s="21">
        <f aca="true" t="shared" si="0" ref="E7:E26">+D7/C7*100</f>
        <v>70.9891150023663</v>
      </c>
      <c r="F7" s="21">
        <v>0</v>
      </c>
      <c r="G7" s="21">
        <v>0</v>
      </c>
      <c r="H7" s="21">
        <f aca="true" t="shared" si="1" ref="H7:H26">+G7+E7</f>
        <v>70.9891150023663</v>
      </c>
      <c r="I7" s="21">
        <v>200</v>
      </c>
      <c r="J7" s="21">
        <f aca="true" t="shared" si="2" ref="J7:J26">+I7/C7*100</f>
        <v>9.46521533364884</v>
      </c>
      <c r="K7" s="21">
        <f>+C7-D7-I7</f>
        <v>413</v>
      </c>
      <c r="L7" s="21">
        <f aca="true" t="shared" si="3" ref="L7:L26">+K7/C7*100</f>
        <v>19.545669663984853</v>
      </c>
      <c r="M7" s="21">
        <f aca="true" t="shared" si="4" ref="M7:M25">+L7+J7</f>
        <v>29.010884997633696</v>
      </c>
      <c r="N7" s="21">
        <v>38</v>
      </c>
      <c r="O7" s="21">
        <v>18</v>
      </c>
      <c r="P7" s="21">
        <f>+O7/N7*100</f>
        <v>47.368421052631575</v>
      </c>
      <c r="Q7" s="21">
        <v>20</v>
      </c>
      <c r="R7" s="21">
        <f aca="true" t="shared" si="5" ref="R7:R26">+Q7/N7*100</f>
        <v>52.63157894736842</v>
      </c>
      <c r="S7" s="2"/>
      <c r="T7" s="2"/>
      <c r="U7" s="2"/>
      <c r="V7" s="2"/>
      <c r="W7" s="2"/>
      <c r="X7" s="2"/>
      <c r="Y7" s="2"/>
    </row>
    <row r="8" spans="1:25" ht="15.75">
      <c r="A8" s="19">
        <v>2</v>
      </c>
      <c r="B8" s="20" t="s">
        <v>2</v>
      </c>
      <c r="C8" s="22">
        <v>1102</v>
      </c>
      <c r="D8" s="22"/>
      <c r="E8" s="22">
        <f t="shared" si="0"/>
        <v>0</v>
      </c>
      <c r="F8" s="22"/>
      <c r="G8" s="22"/>
      <c r="H8" s="22">
        <f t="shared" si="1"/>
        <v>0</v>
      </c>
      <c r="I8" s="22">
        <v>180</v>
      </c>
      <c r="J8" s="22">
        <f t="shared" si="2"/>
        <v>16.33393829401089</v>
      </c>
      <c r="K8" s="22">
        <v>880</v>
      </c>
      <c r="L8" s="22">
        <f t="shared" si="3"/>
        <v>79.85480943738656</v>
      </c>
      <c r="M8" s="21">
        <f t="shared" si="4"/>
        <v>96.18874773139746</v>
      </c>
      <c r="N8" s="22">
        <v>660</v>
      </c>
      <c r="O8" s="22"/>
      <c r="P8" s="22"/>
      <c r="Q8" s="22">
        <v>630</v>
      </c>
      <c r="R8" s="22">
        <f t="shared" si="5"/>
        <v>95.45454545454545</v>
      </c>
      <c r="S8" s="3"/>
      <c r="T8" s="3"/>
      <c r="U8" s="3"/>
      <c r="V8" s="3"/>
      <c r="W8" s="3"/>
      <c r="X8" s="3"/>
      <c r="Y8" s="3"/>
    </row>
    <row r="9" spans="1:25" ht="15.75">
      <c r="A9" s="19">
        <v>3</v>
      </c>
      <c r="B9" s="20" t="s">
        <v>3</v>
      </c>
      <c r="C9" s="22">
        <v>1043</v>
      </c>
      <c r="D9" s="22"/>
      <c r="E9" s="22">
        <f t="shared" si="0"/>
        <v>0</v>
      </c>
      <c r="F9" s="22"/>
      <c r="G9" s="22"/>
      <c r="H9" s="22">
        <f t="shared" si="1"/>
        <v>0</v>
      </c>
      <c r="I9" s="22"/>
      <c r="J9" s="22">
        <f t="shared" si="2"/>
        <v>0</v>
      </c>
      <c r="K9" s="22">
        <v>950</v>
      </c>
      <c r="L9" s="22">
        <f t="shared" si="3"/>
        <v>91.08341323106424</v>
      </c>
      <c r="M9" s="21">
        <f t="shared" si="4"/>
        <v>91.08341323106424</v>
      </c>
      <c r="N9" s="22">
        <v>625</v>
      </c>
      <c r="O9" s="22"/>
      <c r="P9" s="22"/>
      <c r="Q9" s="22">
        <v>560</v>
      </c>
      <c r="R9" s="22">
        <f t="shared" si="5"/>
        <v>89.60000000000001</v>
      </c>
      <c r="S9" s="3"/>
      <c r="T9" s="3"/>
      <c r="U9" s="3"/>
      <c r="V9" s="3"/>
      <c r="W9" s="3"/>
      <c r="X9" s="3"/>
      <c r="Y9" s="3"/>
    </row>
    <row r="10" spans="1:25" ht="15.75">
      <c r="A10" s="19">
        <v>4</v>
      </c>
      <c r="B10" s="20" t="s">
        <v>4</v>
      </c>
      <c r="C10" s="22">
        <v>841</v>
      </c>
      <c r="D10" s="22"/>
      <c r="E10" s="22">
        <f t="shared" si="0"/>
        <v>0</v>
      </c>
      <c r="F10" s="22"/>
      <c r="G10" s="22"/>
      <c r="H10" s="22">
        <f t="shared" si="1"/>
        <v>0</v>
      </c>
      <c r="I10" s="22">
        <v>131</v>
      </c>
      <c r="J10" s="22">
        <f t="shared" si="2"/>
        <v>15.576694411414982</v>
      </c>
      <c r="K10" s="22">
        <v>710</v>
      </c>
      <c r="L10" s="22">
        <f t="shared" si="3"/>
        <v>84.42330558858502</v>
      </c>
      <c r="M10" s="21">
        <f t="shared" si="4"/>
        <v>100</v>
      </c>
      <c r="N10" s="22">
        <v>426</v>
      </c>
      <c r="O10" s="22"/>
      <c r="P10" s="22"/>
      <c r="Q10" s="22">
        <v>426</v>
      </c>
      <c r="R10" s="22">
        <f t="shared" si="5"/>
        <v>100</v>
      </c>
      <c r="S10" s="3"/>
      <c r="T10" s="3"/>
      <c r="U10" s="3"/>
      <c r="V10" s="3"/>
      <c r="W10" s="3"/>
      <c r="X10" s="3"/>
      <c r="Y10" s="3"/>
    </row>
    <row r="11" spans="1:25" ht="15.75">
      <c r="A11" s="19">
        <v>5</v>
      </c>
      <c r="B11" s="20" t="s">
        <v>5</v>
      </c>
      <c r="C11" s="22">
        <v>657</v>
      </c>
      <c r="D11" s="22"/>
      <c r="E11" s="22">
        <f t="shared" si="0"/>
        <v>0</v>
      </c>
      <c r="F11" s="22"/>
      <c r="G11" s="22"/>
      <c r="H11" s="22">
        <f t="shared" si="1"/>
        <v>0</v>
      </c>
      <c r="I11" s="22"/>
      <c r="J11" s="22">
        <f t="shared" si="2"/>
        <v>0</v>
      </c>
      <c r="K11" s="22">
        <v>600</v>
      </c>
      <c r="L11" s="22">
        <f t="shared" si="3"/>
        <v>91.32420091324201</v>
      </c>
      <c r="M11" s="21">
        <f t="shared" si="4"/>
        <v>91.32420091324201</v>
      </c>
      <c r="N11" s="22">
        <v>300</v>
      </c>
      <c r="O11" s="22"/>
      <c r="P11" s="22"/>
      <c r="Q11" s="22">
        <v>300</v>
      </c>
      <c r="R11" s="22">
        <f t="shared" si="5"/>
        <v>100</v>
      </c>
      <c r="S11" s="3"/>
      <c r="T11" s="3"/>
      <c r="U11" s="3"/>
      <c r="V11" s="3"/>
      <c r="W11" s="3"/>
      <c r="X11" s="3"/>
      <c r="Y11" s="3"/>
    </row>
    <row r="12" spans="1:25" s="8" customFormat="1" ht="15.75">
      <c r="A12" s="19">
        <v>6</v>
      </c>
      <c r="B12" s="20" t="s">
        <v>6</v>
      </c>
      <c r="C12" s="21">
        <v>1139</v>
      </c>
      <c r="D12" s="21">
        <v>250</v>
      </c>
      <c r="E12" s="21">
        <f t="shared" si="0"/>
        <v>21.94907813871817</v>
      </c>
      <c r="F12" s="21"/>
      <c r="G12" s="21"/>
      <c r="H12" s="21">
        <f t="shared" si="1"/>
        <v>21.94907813871817</v>
      </c>
      <c r="I12" s="21"/>
      <c r="J12" s="21">
        <f t="shared" si="2"/>
        <v>0</v>
      </c>
      <c r="K12" s="21">
        <v>850</v>
      </c>
      <c r="L12" s="21">
        <f t="shared" si="3"/>
        <v>74.6268656716418</v>
      </c>
      <c r="M12" s="21">
        <f t="shared" si="4"/>
        <v>74.6268656716418</v>
      </c>
      <c r="N12" s="21">
        <v>670</v>
      </c>
      <c r="O12" s="21"/>
      <c r="P12" s="21"/>
      <c r="Q12" s="21">
        <v>550</v>
      </c>
      <c r="R12" s="21">
        <f t="shared" si="5"/>
        <v>82.08955223880598</v>
      </c>
      <c r="S12" s="2"/>
      <c r="T12" s="2"/>
      <c r="U12" s="2"/>
      <c r="V12" s="2"/>
      <c r="W12" s="2"/>
      <c r="X12" s="2"/>
      <c r="Y12" s="2"/>
    </row>
    <row r="13" spans="1:25" ht="15.75">
      <c r="A13" s="19">
        <v>7</v>
      </c>
      <c r="B13" s="20" t="s">
        <v>7</v>
      </c>
      <c r="C13" s="17">
        <v>562</v>
      </c>
      <c r="D13" s="17"/>
      <c r="E13" s="17">
        <f t="shared" si="0"/>
        <v>0</v>
      </c>
      <c r="F13" s="17"/>
      <c r="G13" s="17"/>
      <c r="H13" s="17">
        <f t="shared" si="1"/>
        <v>0</v>
      </c>
      <c r="I13" s="17"/>
      <c r="J13" s="22">
        <f t="shared" si="2"/>
        <v>0</v>
      </c>
      <c r="K13" s="17">
        <v>520</v>
      </c>
      <c r="L13" s="17">
        <f t="shared" si="3"/>
        <v>92.52669039145907</v>
      </c>
      <c r="M13" s="21">
        <f t="shared" si="4"/>
        <v>92.52669039145907</v>
      </c>
      <c r="N13" s="17">
        <v>325</v>
      </c>
      <c r="O13" s="17"/>
      <c r="P13" s="17"/>
      <c r="Q13" s="17">
        <v>325</v>
      </c>
      <c r="R13" s="22">
        <f t="shared" si="5"/>
        <v>100</v>
      </c>
      <c r="S13" s="3"/>
      <c r="T13" s="3"/>
      <c r="U13" s="3"/>
      <c r="V13" s="3"/>
      <c r="W13" s="3"/>
      <c r="X13" s="3"/>
      <c r="Y13" s="3"/>
    </row>
    <row r="14" spans="1:25" ht="15.75">
      <c r="A14" s="19">
        <v>8</v>
      </c>
      <c r="B14" s="20" t="s">
        <v>8</v>
      </c>
      <c r="C14" s="23">
        <v>511</v>
      </c>
      <c r="D14" s="23"/>
      <c r="E14" s="23">
        <f t="shared" si="0"/>
        <v>0</v>
      </c>
      <c r="F14" s="23"/>
      <c r="G14" s="23"/>
      <c r="H14" s="23">
        <f t="shared" si="1"/>
        <v>0</v>
      </c>
      <c r="I14" s="23"/>
      <c r="J14" s="21">
        <f t="shared" si="2"/>
        <v>0</v>
      </c>
      <c r="K14" s="23">
        <v>480</v>
      </c>
      <c r="L14" s="23">
        <f t="shared" si="3"/>
        <v>93.9334637964775</v>
      </c>
      <c r="M14" s="21">
        <f t="shared" si="4"/>
        <v>93.9334637964775</v>
      </c>
      <c r="N14" s="23">
        <v>350</v>
      </c>
      <c r="O14" s="23"/>
      <c r="P14" s="23"/>
      <c r="Q14" s="23">
        <v>350</v>
      </c>
      <c r="R14" s="21">
        <f t="shared" si="5"/>
        <v>100</v>
      </c>
      <c r="S14" s="2"/>
      <c r="T14" s="3"/>
      <c r="U14" s="3"/>
      <c r="V14" s="3"/>
      <c r="W14" s="3"/>
      <c r="X14" s="3"/>
      <c r="Y14" s="3"/>
    </row>
    <row r="15" spans="1:25" ht="15.75">
      <c r="A15" s="19">
        <v>9</v>
      </c>
      <c r="B15" s="20" t="s">
        <v>9</v>
      </c>
      <c r="C15" s="23">
        <v>539</v>
      </c>
      <c r="D15" s="23"/>
      <c r="E15" s="23">
        <f t="shared" si="0"/>
        <v>0</v>
      </c>
      <c r="F15" s="23"/>
      <c r="G15" s="23"/>
      <c r="H15" s="23">
        <f t="shared" si="1"/>
        <v>0</v>
      </c>
      <c r="I15" s="23">
        <v>10</v>
      </c>
      <c r="J15" s="21">
        <f t="shared" si="2"/>
        <v>1.855287569573284</v>
      </c>
      <c r="K15" s="23">
        <v>529</v>
      </c>
      <c r="L15" s="23">
        <f t="shared" si="3"/>
        <v>98.14471243042672</v>
      </c>
      <c r="M15" s="21">
        <f t="shared" si="4"/>
        <v>100</v>
      </c>
      <c r="N15" s="23">
        <v>328</v>
      </c>
      <c r="O15" s="23"/>
      <c r="P15" s="23"/>
      <c r="Q15" s="23">
        <v>328</v>
      </c>
      <c r="R15" s="21">
        <f t="shared" si="5"/>
        <v>100</v>
      </c>
      <c r="S15" s="2"/>
      <c r="T15" s="3"/>
      <c r="U15" s="3"/>
      <c r="V15" s="3"/>
      <c r="W15" s="3"/>
      <c r="X15" s="3"/>
      <c r="Y15" s="3"/>
    </row>
    <row r="16" spans="1:25" ht="15.75">
      <c r="A16" s="19">
        <v>10</v>
      </c>
      <c r="B16" s="20" t="s">
        <v>10</v>
      </c>
      <c r="C16" s="23">
        <v>1053</v>
      </c>
      <c r="D16" s="23"/>
      <c r="E16" s="23">
        <f t="shared" si="0"/>
        <v>0</v>
      </c>
      <c r="F16" s="23"/>
      <c r="G16" s="23"/>
      <c r="H16" s="23">
        <f t="shared" si="1"/>
        <v>0</v>
      </c>
      <c r="I16" s="23"/>
      <c r="J16" s="21">
        <f t="shared" si="2"/>
        <v>0</v>
      </c>
      <c r="K16" s="23">
        <v>700</v>
      </c>
      <c r="L16" s="23">
        <f t="shared" si="3"/>
        <v>66.47673314339981</v>
      </c>
      <c r="M16" s="21">
        <f t="shared" si="4"/>
        <v>66.47673314339981</v>
      </c>
      <c r="N16" s="23">
        <v>700</v>
      </c>
      <c r="O16" s="23"/>
      <c r="P16" s="23"/>
      <c r="Q16" s="23">
        <v>550</v>
      </c>
      <c r="R16" s="21">
        <f t="shared" si="5"/>
        <v>78.57142857142857</v>
      </c>
      <c r="S16" s="2"/>
      <c r="T16" s="3"/>
      <c r="U16" s="3"/>
      <c r="V16" s="3"/>
      <c r="W16" s="3"/>
      <c r="X16" s="3"/>
      <c r="Y16" s="3"/>
    </row>
    <row r="17" spans="1:25" ht="15.75">
      <c r="A17" s="19">
        <v>11</v>
      </c>
      <c r="B17" s="20" t="s">
        <v>11</v>
      </c>
      <c r="C17" s="23">
        <v>744</v>
      </c>
      <c r="D17" s="23"/>
      <c r="E17" s="23">
        <f t="shared" si="0"/>
        <v>0</v>
      </c>
      <c r="F17" s="23"/>
      <c r="G17" s="23"/>
      <c r="H17" s="23">
        <f t="shared" si="1"/>
        <v>0</v>
      </c>
      <c r="I17" s="23">
        <v>381</v>
      </c>
      <c r="J17" s="21">
        <f t="shared" si="2"/>
        <v>51.20967741935484</v>
      </c>
      <c r="K17" s="23">
        <v>220</v>
      </c>
      <c r="L17" s="23">
        <f t="shared" si="3"/>
        <v>29.56989247311828</v>
      </c>
      <c r="M17" s="21">
        <f t="shared" si="4"/>
        <v>80.77956989247312</v>
      </c>
      <c r="N17" s="23">
        <v>540</v>
      </c>
      <c r="O17" s="23"/>
      <c r="P17" s="23"/>
      <c r="Q17" s="23">
        <v>350</v>
      </c>
      <c r="R17" s="21">
        <f t="shared" si="5"/>
        <v>64.81481481481481</v>
      </c>
      <c r="S17" s="2"/>
      <c r="T17" s="3"/>
      <c r="U17" s="3"/>
      <c r="V17" s="3"/>
      <c r="W17" s="3"/>
      <c r="X17" s="3"/>
      <c r="Y17" s="3"/>
    </row>
    <row r="18" spans="1:25" s="8" customFormat="1" ht="15.75">
      <c r="A18" s="19">
        <v>12</v>
      </c>
      <c r="B18" s="20" t="s">
        <v>12</v>
      </c>
      <c r="C18" s="21">
        <v>522</v>
      </c>
      <c r="D18" s="21"/>
      <c r="E18" s="21">
        <f t="shared" si="0"/>
        <v>0</v>
      </c>
      <c r="F18" s="21"/>
      <c r="G18" s="21"/>
      <c r="H18" s="21">
        <f t="shared" si="1"/>
        <v>0</v>
      </c>
      <c r="I18" s="21"/>
      <c r="J18" s="21">
        <f t="shared" si="2"/>
        <v>0</v>
      </c>
      <c r="K18" s="21">
        <v>522</v>
      </c>
      <c r="L18" s="21">
        <f t="shared" si="3"/>
        <v>100</v>
      </c>
      <c r="M18" s="21">
        <f t="shared" si="4"/>
        <v>100</v>
      </c>
      <c r="N18" s="21">
        <f>29+24+49+53+19+19+60+79+36+50</f>
        <v>418</v>
      </c>
      <c r="O18" s="21"/>
      <c r="P18" s="21"/>
      <c r="Q18" s="21">
        <v>418</v>
      </c>
      <c r="R18" s="21">
        <f t="shared" si="5"/>
        <v>100</v>
      </c>
      <c r="S18" s="2"/>
      <c r="T18" s="2"/>
      <c r="U18" s="2"/>
      <c r="V18" s="2"/>
      <c r="W18" s="2"/>
      <c r="X18" s="2"/>
      <c r="Y18" s="2"/>
    </row>
    <row r="19" spans="1:25" ht="15.75">
      <c r="A19" s="19">
        <v>13</v>
      </c>
      <c r="B19" s="20" t="s">
        <v>13</v>
      </c>
      <c r="C19" s="23">
        <v>1808</v>
      </c>
      <c r="D19" s="23"/>
      <c r="E19" s="23">
        <f t="shared" si="0"/>
        <v>0</v>
      </c>
      <c r="F19" s="23"/>
      <c r="G19" s="23"/>
      <c r="H19" s="23">
        <f t="shared" si="1"/>
        <v>0</v>
      </c>
      <c r="I19" s="23">
        <v>350</v>
      </c>
      <c r="J19" s="21">
        <f t="shared" si="2"/>
        <v>19.358407079646017</v>
      </c>
      <c r="K19" s="23">
        <v>1200</v>
      </c>
      <c r="L19" s="23">
        <f t="shared" si="3"/>
        <v>66.3716814159292</v>
      </c>
      <c r="M19" s="21">
        <f t="shared" si="4"/>
        <v>85.73008849557522</v>
      </c>
      <c r="N19" s="23">
        <v>900</v>
      </c>
      <c r="O19" s="23"/>
      <c r="P19" s="23"/>
      <c r="Q19" s="23">
        <v>750</v>
      </c>
      <c r="R19" s="21">
        <f t="shared" si="5"/>
        <v>83.33333333333334</v>
      </c>
      <c r="S19" s="2"/>
      <c r="T19" s="3"/>
      <c r="U19" s="3"/>
      <c r="V19" s="3"/>
      <c r="W19" s="3"/>
      <c r="X19" s="3"/>
      <c r="Y19" s="3"/>
    </row>
    <row r="20" spans="1:25" s="8" customFormat="1" ht="15.75">
      <c r="A20" s="19">
        <v>14</v>
      </c>
      <c r="B20" s="20" t="s">
        <v>14</v>
      </c>
      <c r="C20" s="21">
        <v>1417</v>
      </c>
      <c r="D20" s="21">
        <v>368</v>
      </c>
      <c r="E20" s="21">
        <f t="shared" si="0"/>
        <v>25.970359915314045</v>
      </c>
      <c r="F20" s="21"/>
      <c r="G20" s="21"/>
      <c r="H20" s="21">
        <f t="shared" si="1"/>
        <v>25.970359915314045</v>
      </c>
      <c r="I20" s="21"/>
      <c r="J20" s="21">
        <f t="shared" si="2"/>
        <v>0</v>
      </c>
      <c r="K20" s="21">
        <v>1014</v>
      </c>
      <c r="L20" s="21">
        <f t="shared" si="3"/>
        <v>71.55963302752293</v>
      </c>
      <c r="M20" s="21">
        <f t="shared" si="4"/>
        <v>71.55963302752293</v>
      </c>
      <c r="N20" s="21">
        <v>700</v>
      </c>
      <c r="O20" s="21">
        <v>55</v>
      </c>
      <c r="P20" s="21">
        <f>+O20/N20*100</f>
        <v>7.857142857142857</v>
      </c>
      <c r="Q20" s="21">
        <v>755</v>
      </c>
      <c r="R20" s="21">
        <f t="shared" si="5"/>
        <v>107.85714285714285</v>
      </c>
      <c r="S20" s="2"/>
      <c r="T20" s="2"/>
      <c r="U20" s="2"/>
      <c r="V20" s="2"/>
      <c r="W20" s="2"/>
      <c r="X20" s="2"/>
      <c r="Y20" s="2"/>
    </row>
    <row r="21" spans="1:25" s="10" customFormat="1" ht="15.75">
      <c r="A21" s="19">
        <v>15</v>
      </c>
      <c r="B21" s="20" t="s">
        <v>15</v>
      </c>
      <c r="C21" s="23">
        <v>1936</v>
      </c>
      <c r="D21" s="23"/>
      <c r="E21" s="23">
        <f t="shared" si="0"/>
        <v>0</v>
      </c>
      <c r="F21" s="23"/>
      <c r="G21" s="23"/>
      <c r="H21" s="23">
        <f t="shared" si="1"/>
        <v>0</v>
      </c>
      <c r="I21" s="23"/>
      <c r="J21" s="21">
        <f t="shared" si="2"/>
        <v>0</v>
      </c>
      <c r="K21" s="23">
        <v>1850</v>
      </c>
      <c r="L21" s="23">
        <f t="shared" si="3"/>
        <v>95.55785123966942</v>
      </c>
      <c r="M21" s="21">
        <f t="shared" si="4"/>
        <v>95.55785123966942</v>
      </c>
      <c r="N21" s="23">
        <v>1000</v>
      </c>
      <c r="O21" s="23"/>
      <c r="P21" s="23"/>
      <c r="Q21" s="23">
        <v>920</v>
      </c>
      <c r="R21" s="21">
        <f t="shared" si="5"/>
        <v>92</v>
      </c>
      <c r="S21" s="2"/>
      <c r="T21" s="9"/>
      <c r="U21" s="9"/>
      <c r="V21" s="9"/>
      <c r="W21" s="9"/>
      <c r="X21" s="9"/>
      <c r="Y21" s="9"/>
    </row>
    <row r="22" spans="1:25" ht="15.75">
      <c r="A22" s="19">
        <v>16</v>
      </c>
      <c r="B22" s="20" t="s">
        <v>16</v>
      </c>
      <c r="C22" s="23">
        <v>726</v>
      </c>
      <c r="D22" s="23"/>
      <c r="E22" s="23">
        <f t="shared" si="0"/>
        <v>0</v>
      </c>
      <c r="F22" s="23"/>
      <c r="G22" s="23"/>
      <c r="H22" s="23">
        <f t="shared" si="1"/>
        <v>0</v>
      </c>
      <c r="I22" s="23"/>
      <c r="J22" s="21">
        <f t="shared" si="2"/>
        <v>0</v>
      </c>
      <c r="K22" s="23">
        <v>680</v>
      </c>
      <c r="L22" s="23">
        <f t="shared" si="3"/>
        <v>93.66391184573003</v>
      </c>
      <c r="M22" s="21">
        <f t="shared" si="4"/>
        <v>93.66391184573003</v>
      </c>
      <c r="N22" s="23">
        <v>486</v>
      </c>
      <c r="O22" s="23"/>
      <c r="P22" s="23"/>
      <c r="Q22" s="23">
        <v>450</v>
      </c>
      <c r="R22" s="21">
        <f t="shared" si="5"/>
        <v>92.5925925925926</v>
      </c>
      <c r="S22" s="2"/>
      <c r="T22" s="3"/>
      <c r="U22" s="3"/>
      <c r="V22" s="3"/>
      <c r="W22" s="3"/>
      <c r="X22" s="3"/>
      <c r="Y22" s="3"/>
    </row>
    <row r="23" spans="1:25" ht="15.75">
      <c r="A23" s="19">
        <v>17</v>
      </c>
      <c r="B23" s="20" t="s">
        <v>17</v>
      </c>
      <c r="C23" s="23">
        <v>722</v>
      </c>
      <c r="D23" s="23"/>
      <c r="E23" s="23">
        <f t="shared" si="0"/>
        <v>0</v>
      </c>
      <c r="F23" s="23"/>
      <c r="G23" s="23"/>
      <c r="H23" s="23">
        <f t="shared" si="1"/>
        <v>0</v>
      </c>
      <c r="I23" s="23"/>
      <c r="J23" s="21">
        <f t="shared" si="2"/>
        <v>0</v>
      </c>
      <c r="K23" s="23">
        <v>650</v>
      </c>
      <c r="L23" s="23">
        <f t="shared" si="3"/>
        <v>90.02770083102493</v>
      </c>
      <c r="M23" s="21">
        <f t="shared" si="4"/>
        <v>90.02770083102493</v>
      </c>
      <c r="N23" s="23">
        <v>400</v>
      </c>
      <c r="O23" s="23"/>
      <c r="P23" s="23"/>
      <c r="Q23" s="23">
        <v>400</v>
      </c>
      <c r="R23" s="21">
        <f t="shared" si="5"/>
        <v>100</v>
      </c>
      <c r="S23" s="2"/>
      <c r="T23" s="3"/>
      <c r="U23" s="3"/>
      <c r="V23" s="3"/>
      <c r="W23" s="3"/>
      <c r="X23" s="3"/>
      <c r="Y23" s="3"/>
    </row>
    <row r="24" spans="1:25" ht="15.75">
      <c r="A24" s="19">
        <v>18</v>
      </c>
      <c r="B24" s="20" t="s">
        <v>18</v>
      </c>
      <c r="C24" s="23">
        <f>18+268</f>
        <v>286</v>
      </c>
      <c r="D24" s="23"/>
      <c r="E24" s="23">
        <f t="shared" si="0"/>
        <v>0</v>
      </c>
      <c r="F24" s="23"/>
      <c r="G24" s="23"/>
      <c r="H24" s="23">
        <f t="shared" si="1"/>
        <v>0</v>
      </c>
      <c r="I24" s="23">
        <v>18</v>
      </c>
      <c r="J24" s="21">
        <f t="shared" si="2"/>
        <v>6.293706293706294</v>
      </c>
      <c r="K24" s="23">
        <v>268</v>
      </c>
      <c r="L24" s="23">
        <f t="shared" si="3"/>
        <v>93.7062937062937</v>
      </c>
      <c r="M24" s="21">
        <f t="shared" si="4"/>
        <v>100</v>
      </c>
      <c r="N24" s="23">
        <v>173</v>
      </c>
      <c r="O24" s="23"/>
      <c r="P24" s="23"/>
      <c r="Q24" s="23">
        <v>173</v>
      </c>
      <c r="R24" s="21">
        <f t="shared" si="5"/>
        <v>100</v>
      </c>
      <c r="S24" s="2"/>
      <c r="T24" s="3"/>
      <c r="U24" s="3"/>
      <c r="V24" s="3"/>
      <c r="W24" s="3"/>
      <c r="X24" s="3"/>
      <c r="Y24" s="3"/>
    </row>
    <row r="25" spans="1:25" ht="15.75">
      <c r="A25" s="19">
        <v>19</v>
      </c>
      <c r="B25" s="20" t="s">
        <v>19</v>
      </c>
      <c r="C25" s="23">
        <v>531</v>
      </c>
      <c r="D25" s="23"/>
      <c r="E25" s="23">
        <f t="shared" si="0"/>
        <v>0</v>
      </c>
      <c r="F25" s="23"/>
      <c r="G25" s="23"/>
      <c r="H25" s="23">
        <f t="shared" si="1"/>
        <v>0</v>
      </c>
      <c r="I25" s="23">
        <v>157</v>
      </c>
      <c r="J25" s="21">
        <f t="shared" si="2"/>
        <v>29.566854990583803</v>
      </c>
      <c r="K25" s="23">
        <v>374</v>
      </c>
      <c r="L25" s="23">
        <f t="shared" si="3"/>
        <v>70.4331450094162</v>
      </c>
      <c r="M25" s="21">
        <f t="shared" si="4"/>
        <v>100</v>
      </c>
      <c r="N25" s="23">
        <v>253</v>
      </c>
      <c r="O25" s="23"/>
      <c r="P25" s="23"/>
      <c r="Q25" s="23">
        <v>253</v>
      </c>
      <c r="R25" s="21">
        <f t="shared" si="5"/>
        <v>100</v>
      </c>
      <c r="S25" s="2"/>
      <c r="T25" s="3"/>
      <c r="U25" s="6"/>
      <c r="V25" s="3"/>
      <c r="W25" s="3"/>
      <c r="X25" s="3"/>
      <c r="Y25" s="3"/>
    </row>
    <row r="26" spans="1:25" ht="16.5" customHeight="1">
      <c r="A26" s="30" t="s">
        <v>20</v>
      </c>
      <c r="B26" s="30"/>
      <c r="C26" s="25">
        <f>SUM(C7:C25)</f>
        <v>18252</v>
      </c>
      <c r="D26" s="25">
        <f>SUM(D7:D25)</f>
        <v>2118</v>
      </c>
      <c r="E26" s="26">
        <f t="shared" si="0"/>
        <v>11.604207758053912</v>
      </c>
      <c r="F26" s="24"/>
      <c r="G26" s="24"/>
      <c r="H26" s="26">
        <f t="shared" si="1"/>
        <v>11.604207758053912</v>
      </c>
      <c r="I26" s="25">
        <f>+SUM(I7:I25)</f>
        <v>1427</v>
      </c>
      <c r="J26" s="26">
        <f t="shared" si="2"/>
        <v>7.818321279859742</v>
      </c>
      <c r="K26" s="25">
        <f>+SUM(K7:K25)</f>
        <v>13410</v>
      </c>
      <c r="L26" s="24">
        <f t="shared" si="3"/>
        <v>73.47140039447731</v>
      </c>
      <c r="M26" s="25">
        <f>+X26/C26*100</f>
        <v>0</v>
      </c>
      <c r="N26" s="25">
        <f>+SUM(N7:N25)</f>
        <v>9292</v>
      </c>
      <c r="O26" s="25">
        <f>+SUM(O7:O25)</f>
        <v>73</v>
      </c>
      <c r="P26" s="24">
        <f>+O26/N26*100</f>
        <v>0.785622040464916</v>
      </c>
      <c r="Q26" s="25">
        <f>+SUM(Q7:Q25)</f>
        <v>8508</v>
      </c>
      <c r="R26" s="24">
        <f t="shared" si="5"/>
        <v>91.562634524322</v>
      </c>
      <c r="S26" s="2"/>
      <c r="T26" s="3"/>
      <c r="U26" s="3"/>
      <c r="V26" s="3"/>
      <c r="W26" s="3"/>
      <c r="X26" s="6"/>
      <c r="Y26" s="3"/>
    </row>
    <row r="27" spans="1:25" ht="15">
      <c r="A27" s="3"/>
      <c r="B27" s="3"/>
      <c r="C27" s="3"/>
      <c r="D27" s="3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8.75">
      <c r="A28" s="5" t="s">
        <v>33</v>
      </c>
      <c r="B28" s="3"/>
      <c r="C28" s="3"/>
      <c r="D28" s="3"/>
      <c r="E28" s="6"/>
      <c r="F28" s="3"/>
      <c r="G28" s="3"/>
      <c r="H28" s="3"/>
      <c r="I28" s="3"/>
      <c r="J28" s="3"/>
      <c r="K28" s="3"/>
      <c r="L28" s="3"/>
      <c r="M28" s="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8.75">
      <c r="A29" s="31" t="s">
        <v>34</v>
      </c>
      <c r="B29" s="3"/>
      <c r="C29" s="3"/>
      <c r="D29" s="3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>
      <c r="A30" s="3"/>
      <c r="B30" s="3"/>
      <c r="C30" s="3"/>
      <c r="D30" s="3"/>
      <c r="E30" s="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>
      <c r="A31" s="3"/>
      <c r="B31" s="3"/>
      <c r="C31" s="3"/>
      <c r="D31" s="3"/>
      <c r="E31" s="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>
      <c r="A32" s="3"/>
      <c r="B32" s="3"/>
      <c r="C32" s="3"/>
      <c r="D32" s="3"/>
      <c r="E32" s="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>
      <c r="A33" s="3"/>
      <c r="B33" s="3"/>
      <c r="C33" s="3"/>
      <c r="D33" s="3"/>
      <c r="E33" s="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>
      <c r="A34" s="3"/>
      <c r="B34" s="3"/>
      <c r="C34" s="3"/>
      <c r="D34" s="3"/>
      <c r="E34" s="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>
      <c r="A35" s="3"/>
      <c r="B35" s="3"/>
      <c r="C35" s="3"/>
      <c r="D35" s="3"/>
      <c r="E35" s="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>
      <c r="A36" s="3"/>
      <c r="B36" s="3"/>
      <c r="C36" s="3"/>
      <c r="D36" s="3"/>
      <c r="E36" s="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>
      <c r="A37" s="3"/>
      <c r="B37" s="3"/>
      <c r="C37" s="3"/>
      <c r="D37" s="3"/>
      <c r="E37" s="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>
      <c r="A38" s="3"/>
      <c r="B38" s="3"/>
      <c r="C38" s="3"/>
      <c r="D38" s="3"/>
      <c r="E38" s="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>
      <c r="A39" s="3"/>
      <c r="B39" s="3"/>
      <c r="C39" s="3"/>
      <c r="D39" s="3"/>
      <c r="E39" s="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>
      <c r="A40" s="3"/>
      <c r="B40" s="3"/>
      <c r="C40" s="3"/>
      <c r="D40" s="3"/>
      <c r="E40" s="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>
      <c r="A41" s="3"/>
      <c r="B41" s="3"/>
      <c r="C41" s="3"/>
      <c r="D41" s="3"/>
      <c r="E41" s="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>
      <c r="A42" s="3"/>
      <c r="B42" s="3"/>
      <c r="C42" s="3"/>
      <c r="D42" s="3"/>
      <c r="E42" s="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>
      <c r="A43" s="3"/>
      <c r="B43" s="3"/>
      <c r="C43" s="3"/>
      <c r="D43" s="3"/>
      <c r="E43" s="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>
      <c r="A44" s="3"/>
      <c r="B44" s="3"/>
      <c r="C44" s="3"/>
      <c r="D44" s="3"/>
      <c r="E44" s="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>
      <c r="A45" s="3"/>
      <c r="B45" s="3"/>
      <c r="C45" s="3"/>
      <c r="D45" s="3"/>
      <c r="E45" s="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>
      <c r="A46" s="3"/>
      <c r="B46" s="3"/>
      <c r="C46" s="3"/>
      <c r="D46" s="3"/>
      <c r="E46" s="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>
      <c r="A47" s="3"/>
      <c r="B47" s="3"/>
      <c r="C47" s="3"/>
      <c r="D47" s="3"/>
      <c r="E47" s="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</sheetData>
  <sheetProtection/>
  <mergeCells count="17">
    <mergeCell ref="M4:M5"/>
    <mergeCell ref="N4:N5"/>
    <mergeCell ref="O4:P4"/>
    <mergeCell ref="A26:B26"/>
    <mergeCell ref="B3:B5"/>
    <mergeCell ref="C3:C5"/>
    <mergeCell ref="D3:H3"/>
    <mergeCell ref="A1:R1"/>
    <mergeCell ref="Q4:R4"/>
    <mergeCell ref="D4:E4"/>
    <mergeCell ref="F4:G4"/>
    <mergeCell ref="H4:H5"/>
    <mergeCell ref="I4:J4"/>
    <mergeCell ref="K4:L4"/>
    <mergeCell ref="A2:R2"/>
    <mergeCell ref="I3:M3"/>
    <mergeCell ref="N3:R3"/>
  </mergeCells>
  <printOptions/>
  <pageMargins left="0.24" right="0.19" top="0.32" bottom="0.32" header="0.3" footer="0.3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R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Hungnv</dc:creator>
  <cp:keywords/>
  <dc:description/>
  <cp:lastModifiedBy>Admin</cp:lastModifiedBy>
  <cp:lastPrinted>2020-12-21T17:42:30Z</cp:lastPrinted>
  <dcterms:created xsi:type="dcterms:W3CDTF">2012-05-06T17:56:51Z</dcterms:created>
  <dcterms:modified xsi:type="dcterms:W3CDTF">2020-12-21T04:28:09Z</dcterms:modified>
  <cp:category/>
  <cp:version/>
  <cp:contentType/>
  <cp:contentStatus/>
</cp:coreProperties>
</file>