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64EA7A9A-B812-4780-BE58-65E6C9450ED0}" xr6:coauthVersionLast="36" xr6:coauthVersionMax="36" xr10:uidLastSave="{00000000-0000-0000-0000-000000000000}"/>
  <bookViews>
    <workbookView xWindow="360" yWindow="75" windowWidth="14355" windowHeight="2895" activeTab="1" xr2:uid="{00000000-000D-0000-FFFF-FFFF00000000}"/>
  </bookViews>
  <sheets>
    <sheet name="B1" sheetId="4" r:id="rId1"/>
    <sheet name="B2" sheetId="3" r:id="rId2"/>
  </sheets>
  <definedNames>
    <definedName name="loai_8" localSheetId="0">'B1'!$A$1</definedName>
    <definedName name="loai_8_name" localSheetId="0">'B1'!#REF!</definedName>
    <definedName name="loai_9" localSheetId="1">'B2'!$A$1</definedName>
    <definedName name="loai_9_name" localSheetId="1">'B2'!$A$4</definedName>
    <definedName name="_xlnm.Print_Area" localSheetId="0">'B1'!$A$1:$N$82</definedName>
    <definedName name="_xlnm.Print_Area" localSheetId="1">'B2'!$A$1:$F$85</definedName>
    <definedName name="_xlnm.Print_Titles" localSheetId="0">'B1'!$6:$8</definedName>
  </definedNames>
  <calcPr calcId="191029"/>
</workbook>
</file>

<file path=xl/calcChain.xml><?xml version="1.0" encoding="utf-8"?>
<calcChain xmlns="http://schemas.openxmlformats.org/spreadsheetml/2006/main">
  <c r="A4" i="4" l="1"/>
  <c r="F35" i="3" l="1"/>
  <c r="E35" i="3"/>
  <c r="E16" i="3"/>
  <c r="L62" i="4" l="1"/>
  <c r="L46" i="4"/>
  <c r="L63" i="4"/>
  <c r="L66" i="4" l="1"/>
  <c r="F29" i="3"/>
  <c r="F28" i="3"/>
  <c r="H56" i="4"/>
  <c r="H57" i="4"/>
  <c r="E51" i="3"/>
  <c r="F51" i="3" s="1"/>
  <c r="L68" i="4"/>
  <c r="L69" i="4" s="1"/>
  <c r="N46" i="4"/>
  <c r="N69" i="4" s="1"/>
  <c r="H69" i="4" l="1"/>
  <c r="F36" i="3"/>
  <c r="F14" i="3"/>
  <c r="F17" i="3"/>
  <c r="F34" i="3" l="1"/>
  <c r="F27" i="3" l="1"/>
  <c r="F50" i="3"/>
  <c r="F44" i="3" l="1"/>
  <c r="F76" i="3" s="1"/>
  <c r="C2" i="4"/>
</calcChain>
</file>

<file path=xl/sharedStrings.xml><?xml version="1.0" encoding="utf-8"?>
<sst xmlns="http://schemas.openxmlformats.org/spreadsheetml/2006/main" count="662" uniqueCount="325">
  <si>
    <t>x</t>
  </si>
  <si>
    <t>Đơn vị báo cáo:</t>
  </si>
  <si>
    <t>TỔNG HỢP CÁC CHỈ TIÊU CHÍNH THIỆT HẠI DO THIÊN TAI GÂY RA</t>
  </si>
  <si>
    <t>TT</t>
  </si>
  <si>
    <t>MÃ</t>
  </si>
  <si>
    <t>CHỈ TIÊU THIỆT HẠI</t>
  </si>
  <si>
    <t>ĐƠN VỊ</t>
  </si>
  <si>
    <t>Tổng</t>
  </si>
  <si>
    <t>Số lượng</t>
  </si>
  <si>
    <t>Ước thiệt hại (triệu đồng)</t>
  </si>
  <si>
    <t>NG</t>
  </si>
  <si>
    <t>THIỆT HẠI VỀ NGƯỜI</t>
  </si>
  <si>
    <t>1.1</t>
  </si>
  <si>
    <t>NG01</t>
  </si>
  <si>
    <t>Số người chết</t>
  </si>
  <si>
    <t>người</t>
  </si>
  <si>
    <t>1.2</t>
  </si>
  <si>
    <t>NG02</t>
  </si>
  <si>
    <t>Số người mất tích</t>
  </si>
  <si>
    <t>1.3</t>
  </si>
  <si>
    <t>NG03</t>
  </si>
  <si>
    <t>Số người bị thương</t>
  </si>
  <si>
    <t>NH</t>
  </si>
  <si>
    <t>THIỆT HẠI VỀ NHÀ Ở</t>
  </si>
  <si>
    <t>triệu đồng</t>
  </si>
  <si>
    <t>2.1</t>
  </si>
  <si>
    <t>NH01</t>
  </si>
  <si>
    <t>Thiệt hại hoàn toàn (&gt; 70%)</t>
  </si>
  <si>
    <t>cái</t>
  </si>
  <si>
    <t>2.2</t>
  </si>
  <si>
    <t>NH02</t>
  </si>
  <si>
    <t>Hư hỏng khác (≤ 70%)</t>
  </si>
  <si>
    <t>GD</t>
  </si>
  <si>
    <t>THIỆT HẠI VỀ GIÁO DỤC</t>
  </si>
  <si>
    <t>3.1</t>
  </si>
  <si>
    <t>GD01</t>
  </si>
  <si>
    <t>Số điểm/trường bị ảnh hưởng</t>
  </si>
  <si>
    <t>điểm</t>
  </si>
  <si>
    <t>3.2</t>
  </si>
  <si>
    <t>GD02</t>
  </si>
  <si>
    <t>Phòng học, phòng chức năng công vụ, nhà ở tập thể, nhà bán trú cho học sinh/sinh viên/học viên bị thiệt hại hoàn toàn (&gt; 70%)</t>
  </si>
  <si>
    <t>3.3</t>
  </si>
  <si>
    <t>GD021</t>
  </si>
  <si>
    <t>Phòng học, phòng chức năng công vụ, nhà ở tập thể, nhà bán trú cho học sinh/sinh viên/học viên bị hư hỏng (≤ 70%)</t>
  </si>
  <si>
    <t>YT</t>
  </si>
  <si>
    <t>THIỆT HẠI VỀ Y TẾ</t>
  </si>
  <si>
    <t>4.1</t>
  </si>
  <si>
    <t>YT01</t>
  </si>
  <si>
    <t>Số cơ sở y tế (bệnh viện, trung tâm y tế, trạm y tế) bị thiệt hại hoàn toàn (&gt; 70%)</t>
  </si>
  <si>
    <t>4.2</t>
  </si>
  <si>
    <t>YT011</t>
  </si>
  <si>
    <t>Số cơ sở y tế (bệnh viện, trung tâm y tế, trạm y tế) bị hư hỏng (≤ 70%)</t>
  </si>
  <si>
    <t>VH</t>
  </si>
  <si>
    <t>THIỆT HẠI VỀ VĂN HÓA</t>
  </si>
  <si>
    <t>5.1</t>
  </si>
  <si>
    <t>VH01</t>
  </si>
  <si>
    <t>Thiệt hại hoàn toàn (trên 70%)</t>
  </si>
  <si>
    <t>5.2</t>
  </si>
  <si>
    <t>VH02</t>
  </si>
  <si>
    <t>NLN</t>
  </si>
  <si>
    <t>THIỆT HẠI VỀ NÔNG, LÂM, DIÊM NGHIỆP</t>
  </si>
  <si>
    <t>6.1</t>
  </si>
  <si>
    <t>NLN01</t>
  </si>
  <si>
    <t>Diện tích lúa mất trắng (&gt; 70%)</t>
  </si>
  <si>
    <t>ha</t>
  </si>
  <si>
    <t>6.2</t>
  </si>
  <si>
    <t>NLN02</t>
  </si>
  <si>
    <t>Diện tích lúa bị ảnh hưởng (≤ 70%)</t>
  </si>
  <si>
    <t>6.3</t>
  </si>
  <si>
    <t>NLN091</t>
  </si>
  <si>
    <t>Diện tích rừng bị ảnh hưởng</t>
  </si>
  <si>
    <t>6.4</t>
  </si>
  <si>
    <t>NLN15</t>
  </si>
  <si>
    <t>Diện tích ruộng muối bị hư hỏng</t>
  </si>
  <si>
    <t>CHN</t>
  </si>
  <si>
    <t>THIỆT HẠI VỀ CHĂN NUÔI</t>
  </si>
  <si>
    <t>7.1</t>
  </si>
  <si>
    <t>Gia súc, gia cầm bị chết, cuốn trôi</t>
  </si>
  <si>
    <t>con</t>
  </si>
  <si>
    <t>TL</t>
  </si>
  <si>
    <t>THIỆT HẠI VỀ THỦY LỢI</t>
  </si>
  <si>
    <t>8.1</t>
  </si>
  <si>
    <t>TL01</t>
  </si>
  <si>
    <t>Đê từ cấp III đến cấp đặc biệt bị sạt, vỡ</t>
  </si>
  <si>
    <t>m</t>
  </si>
  <si>
    <t>8.2</t>
  </si>
  <si>
    <t>TL02</t>
  </si>
  <si>
    <t>Đê từ cấp IV trở xuống, đê bối, bờ bao bị sạt, vỡ</t>
  </si>
  <si>
    <t>8.3</t>
  </si>
  <si>
    <t>TL03</t>
  </si>
  <si>
    <t>Kè bị sạt lở</t>
  </si>
  <si>
    <t>8.4</t>
  </si>
  <si>
    <t>TL04</t>
  </si>
  <si>
    <t>Cống, bọng bị hư hỏng, cuốn trôi</t>
  </si>
  <si>
    <t>8.6</t>
  </si>
  <si>
    <t>TL06</t>
  </si>
  <si>
    <t>Số trạm bơm bị hư hỏng</t>
  </si>
  <si>
    <t>GT</t>
  </si>
  <si>
    <t>THIỆT HẠI VỀ GIAO THÔNG</t>
  </si>
  <si>
    <t>9.1</t>
  </si>
  <si>
    <t>GT01</t>
  </si>
  <si>
    <t>Đường giao thông Trung ương (quốc lộ)</t>
  </si>
  <si>
    <t>9.1.1</t>
  </si>
  <si>
    <t>GT011</t>
  </si>
  <si>
    <t>Chiều dài sạt lở, hư hỏng</t>
  </si>
  <si>
    <t>9.1.4</t>
  </si>
  <si>
    <t>GT014</t>
  </si>
  <si>
    <t>Khối lượng đất, đá, bê tông, nhựa đường các loại</t>
  </si>
  <si>
    <t>9.1.5</t>
  </si>
  <si>
    <t>GT015</t>
  </si>
  <si>
    <t>Cầu, cống bị hư hỏng</t>
  </si>
  <si>
    <t>9.2</t>
  </si>
  <si>
    <t>GT02</t>
  </si>
  <si>
    <t>Đường giao thông địa phương (đường tỉnh, đường huyện, đường xã)</t>
  </si>
  <si>
    <t>9.2.1</t>
  </si>
  <si>
    <t>GT021</t>
  </si>
  <si>
    <t>9.2.4</t>
  </si>
  <si>
    <t>GT024</t>
  </si>
  <si>
    <t>9.2.5</t>
  </si>
  <si>
    <t>GT025</t>
  </si>
  <si>
    <t>TS</t>
  </si>
  <si>
    <t>THIỆT HẠI VỀ THỦY SẢN</t>
  </si>
  <si>
    <t>10.1</t>
  </si>
  <si>
    <t>TS01</t>
  </si>
  <si>
    <t>Diện tích nuôi ao, hồ bị thiệt hại</t>
  </si>
  <si>
    <t>10.2</t>
  </si>
  <si>
    <t>TS02</t>
  </si>
  <si>
    <t>Lồng, bè nuôi thủy, hải sản các loại bị thiệt hại</t>
  </si>
  <si>
    <t>10.3</t>
  </si>
  <si>
    <t>TS03</t>
  </si>
  <si>
    <t>Phương tiện khai thác thủy, hải sản bị chìm, vỡ, trôi</t>
  </si>
  <si>
    <t>chiếc</t>
  </si>
  <si>
    <t>10.4</t>
  </si>
  <si>
    <t>TS04</t>
  </si>
  <si>
    <t>Công trình tránh trú bão bị hư hỏng</t>
  </si>
  <si>
    <t>công trình</t>
  </si>
  <si>
    <t>THIỆT HẠI VỀ THÔNG TIN LIÊN LẠC</t>
  </si>
  <si>
    <t>11.1</t>
  </si>
  <si>
    <t>TT01</t>
  </si>
  <si>
    <t>Cột Ăng ten bị đổ, gãy</t>
  </si>
  <si>
    <t>11.2</t>
  </si>
  <si>
    <t>TT02</t>
  </si>
  <si>
    <t>Cột treo cáp bị đổ, gãy</t>
  </si>
  <si>
    <t>11.3</t>
  </si>
  <si>
    <t>TT03</t>
  </si>
  <si>
    <t>Nhà trạm bị hư hỏng</t>
  </si>
  <si>
    <t>CN</t>
  </si>
  <si>
    <t>THIỆT HẠI VỀ CÔNG NGHIỆP</t>
  </si>
  <si>
    <t>12.1</t>
  </si>
  <si>
    <t>CN01</t>
  </si>
  <si>
    <t>Cột điện bị đổ, gãy</t>
  </si>
  <si>
    <t>12.2</t>
  </si>
  <si>
    <t>CN03</t>
  </si>
  <si>
    <t>Trạm biến thế bị hư hỏng</t>
  </si>
  <si>
    <t>12.3</t>
  </si>
  <si>
    <t>CN06</t>
  </si>
  <si>
    <t>Nhà xưởng, xí nghiệp, công trình công nghiệp bị hư hỏng</t>
  </si>
  <si>
    <t>XD</t>
  </si>
  <si>
    <t>THIỆT HẠI VỀ XÂY DỰNG</t>
  </si>
  <si>
    <t>13.1</t>
  </si>
  <si>
    <t>XD01</t>
  </si>
  <si>
    <t>Các công trình đang thi công bị hư hỏng</t>
  </si>
  <si>
    <t>13.2</t>
  </si>
  <si>
    <t>XD02</t>
  </si>
  <si>
    <t>Máy móc, thiết bị xây dựng bị hư hỏng</t>
  </si>
  <si>
    <t>MT</t>
  </si>
  <si>
    <t>THIỆT HẠI VỀ NƯỚC SẠCH VÀ VỆ SINH MÔI TRƯỜNG</t>
  </si>
  <si>
    <t>CT</t>
  </si>
  <si>
    <t>THIỆT HẠI VỀ CÁC CÔNG TRÌNH KHÁC</t>
  </si>
  <si>
    <t>15.1</t>
  </si>
  <si>
    <t>CT01</t>
  </si>
  <si>
    <t>Trụ sở cơ quan bị hư hỏng</t>
  </si>
  <si>
    <t>15.2</t>
  </si>
  <si>
    <t>CT02</t>
  </si>
  <si>
    <t>Chợ, trung tâm thương mại bị hư hỏng</t>
  </si>
  <si>
    <t>15.3</t>
  </si>
  <si>
    <t>CT03</t>
  </si>
  <si>
    <t>Nhà kho, phân xưởng bị hư hỏng</t>
  </si>
  <si>
    <t>15.4</t>
  </si>
  <si>
    <t>CT06</t>
  </si>
  <si>
    <t>Công trình quốc phòng, an ninh và các công trình phòng chống thiên tai khác bị thiệt hại</t>
  </si>
  <si>
    <t>CÁC LOẠI THIỆT HẠI KHÁC (*)</t>
  </si>
  <si>
    <t>TỔNG</t>
  </si>
  <si>
    <t>Ghi chú:</t>
  </si>
  <si>
    <t>(x) Bỏ qua không ước giá trị thiệt hại bằng tiền, hoặc số lượng</t>
  </si>
  <si>
    <r>
      <t>m</t>
    </r>
    <r>
      <rPr>
        <i/>
        <vertAlign val="superscript"/>
        <sz val="12"/>
        <color rgb="FF000000"/>
        <rFont val="Times New Roman"/>
        <family val="1"/>
      </rPr>
      <t>3</t>
    </r>
  </si>
  <si>
    <r>
      <t>100m</t>
    </r>
    <r>
      <rPr>
        <vertAlign val="super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/</t>
    </r>
    <r>
      <rPr>
        <i/>
        <sz val="12"/>
        <color rgb="FF000000"/>
        <rFont val="Times New Roman"/>
        <family val="1"/>
      </rPr>
      <t>lồn</t>
    </r>
    <r>
      <rPr>
        <sz val="12"/>
        <color rgb="FF000000"/>
        <rFont val="Times New Roman"/>
        <family val="1"/>
      </rPr>
      <t>g</t>
    </r>
  </si>
  <si>
    <r>
      <t>cái/m</t>
    </r>
    <r>
      <rPr>
        <vertAlign val="superscript"/>
        <sz val="12"/>
        <color rgb="FF000000"/>
        <rFont val="Times New Roman"/>
        <family val="1"/>
      </rPr>
      <t>2</t>
    </r>
  </si>
  <si>
    <t>BIỂU 02/TKTH</t>
  </si>
  <si>
    <t>Mã</t>
  </si>
  <si>
    <t>Đơn vị tính</t>
  </si>
  <si>
    <t>Loại thiên tai</t>
  </si>
  <si>
    <t>Bão, nước dâng</t>
  </si>
  <si>
    <t>Mưa lớn, lũ, ngập lụt</t>
  </si>
  <si>
    <t>Lũ quét</t>
  </si>
  <si>
    <t>Sạt lở đất</t>
  </si>
  <si>
    <t>Lốc, sét, mưa đá</t>
  </si>
  <si>
    <t>Ước thiệt hại (tr.đ)</t>
  </si>
  <si>
    <t>A</t>
  </si>
  <si>
    <t>B</t>
  </si>
  <si>
    <t>C</t>
  </si>
  <si>
    <t>1.1.1</t>
  </si>
  <si>
    <t>NG011</t>
  </si>
  <si>
    <t>Trẻ em</t>
  </si>
  <si>
    <t>1.1.2</t>
  </si>
  <si>
    <t>NG012</t>
  </si>
  <si>
    <t>Nữ giới</t>
  </si>
  <si>
    <t>1.1.3</t>
  </si>
  <si>
    <t>NG013</t>
  </si>
  <si>
    <t>Người khuyết tật</t>
  </si>
  <si>
    <t>1.1.4</t>
  </si>
  <si>
    <t>NG014</t>
  </si>
  <si>
    <t>Đối tượng khác</t>
  </si>
  <si>
    <t>1.2.1</t>
  </si>
  <si>
    <t>NG021</t>
  </si>
  <si>
    <t>1.2.2</t>
  </si>
  <si>
    <t>NG022</t>
  </si>
  <si>
    <t>1.2.3</t>
  </si>
  <si>
    <t>NG023</t>
  </si>
  <si>
    <t>1.2.4</t>
  </si>
  <si>
    <t>NG024</t>
  </si>
  <si>
    <t>1.3.1</t>
  </si>
  <si>
    <t>NG031</t>
  </si>
  <si>
    <t>1.3.2</t>
  </si>
  <si>
    <t>NG032</t>
  </si>
  <si>
    <t>1.3.3</t>
  </si>
  <si>
    <t>NG033</t>
  </si>
  <si>
    <t>1.3.4</t>
  </si>
  <si>
    <t>NG034</t>
  </si>
  <si>
    <t>1.4</t>
  </si>
  <si>
    <t>NG04</t>
  </si>
  <si>
    <t>Số hộ bị ảnh hưởng</t>
  </si>
  <si>
    <t>bộ</t>
  </si>
  <si>
    <t>1.5</t>
  </si>
  <si>
    <t>NG05</t>
  </si>
  <si>
    <t>Số người bị ảnh hưởng</t>
  </si>
  <si>
    <t>2.1.1</t>
  </si>
  <si>
    <t>NH011</t>
  </si>
  <si>
    <t>Nhà kiên cố</t>
  </si>
  <si>
    <t>2.1.2</t>
  </si>
  <si>
    <t>NH012</t>
  </si>
  <si>
    <t>Nhà bán kiên cố</t>
  </si>
  <si>
    <t>2.1.3</t>
  </si>
  <si>
    <t>NH013</t>
  </si>
  <si>
    <t>Nhà thiếu kiên cố</t>
  </si>
  <si>
    <t>2.1.4</t>
  </si>
  <si>
    <t>NH014</t>
  </si>
  <si>
    <t>Nhà đơn sơ</t>
  </si>
  <si>
    <t>Thiệt hại rất nặng từ 50% - 70%</t>
  </si>
  <si>
    <t>2.2.1</t>
  </si>
  <si>
    <t>NH021</t>
  </si>
  <si>
    <t>2.2.2</t>
  </si>
  <si>
    <t>NH022</t>
  </si>
  <si>
    <t>2.2.3</t>
  </si>
  <si>
    <t>NH023</t>
  </si>
  <si>
    <t>2.2.4</t>
  </si>
  <si>
    <t>NH024</t>
  </si>
  <si>
    <t>2.3</t>
  </si>
  <si>
    <t>NH03</t>
  </si>
  <si>
    <t>Thiệt hại nặng từ 30% -50%</t>
  </si>
  <si>
    <t>2.3.1</t>
  </si>
  <si>
    <t>NH031</t>
  </si>
  <si>
    <t>2.3.2</t>
  </si>
  <si>
    <t>NH032</t>
  </si>
  <si>
    <t>2.3.3</t>
  </si>
  <si>
    <t>NH033</t>
  </si>
  <si>
    <t>2.3.4</t>
  </si>
  <si>
    <t>NH034</t>
  </si>
  <si>
    <t>2.4</t>
  </si>
  <si>
    <t>NH04</t>
  </si>
  <si>
    <t>Thiệt hại một phần (dưới 30%)</t>
  </si>
  <si>
    <t>2.4.1</t>
  </si>
  <si>
    <t>NH041</t>
  </si>
  <si>
    <t>2.4.2</t>
  </si>
  <si>
    <t>NH042</t>
  </si>
  <si>
    <t>2.4.3</t>
  </si>
  <si>
    <t>NH043</t>
  </si>
  <si>
    <t>2.4.4</t>
  </si>
  <si>
    <t>NH044</t>
  </si>
  <si>
    <t>THIỆT HẠI VỀ NÔNG, LÂM, DIÊM</t>
  </si>
  <si>
    <t>Diện tích lúa</t>
  </si>
  <si>
    <t>6.1.1</t>
  </si>
  <si>
    <t>NLN011</t>
  </si>
  <si>
    <t>Diện tích gieo cấy lúa thuần</t>
  </si>
  <si>
    <t>6.1.1.1</t>
  </si>
  <si>
    <t>NLN0111</t>
  </si>
  <si>
    <t>CHN1</t>
  </si>
  <si>
    <t>Gia súc bị chết, cuốn trôi</t>
  </si>
  <si>
    <t>7.1.1</t>
  </si>
  <si>
    <t>CHN01</t>
  </si>
  <si>
    <t>Trâu, bò, ngựa</t>
  </si>
  <si>
    <t>Chiều dài bị ngập</t>
  </si>
  <si>
    <t>Khối lượng đất bị sạt lở</t>
  </si>
  <si>
    <t xml:space="preserve">m³ </t>
  </si>
  <si>
    <t>9.2.2</t>
  </si>
  <si>
    <t>GT022</t>
  </si>
  <si>
    <t>9.2.3</t>
  </si>
  <si>
    <t>GT023</t>
  </si>
  <si>
    <t>ƯỚC TÍNH TỔNG THIỆT HẠI BẰNG TIỀN</t>
  </si>
  <si>
    <t>(*) Liệt kê chi tiết các loại thiệt hại (nếu có)</t>
  </si>
  <si>
    <t xml:space="preserve">(x) Bỏ qua không ước giá trị thiệt hại bằng tiền, hoặc số lượng </t>
  </si>
  <si>
    <t xml:space="preserve">(*) Các loại thiệt hại khác: Tổng giá trị thiệt hại còn lại trong Biểu mẫu 01 chưa được đề cập trong Biểu mẫu này </t>
  </si>
  <si>
    <t>BIỂU 01/TKTH</t>
  </si>
  <si>
    <t>Ban chỉ huy PCTT-TKCN huyện Tuần Giáo</t>
  </si>
  <si>
    <t>6.2.1</t>
  </si>
  <si>
    <t>6.2.2</t>
  </si>
  <si>
    <t>HM02</t>
  </si>
  <si>
    <t>HM01</t>
  </si>
  <si>
    <t>Diện tích hoa màu mất trắng (&gt; 70%)</t>
  </si>
  <si>
    <t>Diện tích hoa màu bị ảnh hưởng (≤ 70%)</t>
  </si>
  <si>
    <t>TỔNG HỢP THIỆT HẠI DO THIÊN TAI GÂY RA NĂM 2020</t>
  </si>
  <si>
    <t>6.1.1.2</t>
  </si>
  <si>
    <t>Thiệt hại một phần (trên 30-50%)</t>
  </si>
  <si>
    <t>THIỆT HẠI VỀ THỦY LƠI</t>
  </si>
  <si>
    <t>Chiều dài kênh bị hỏng</t>
  </si>
  <si>
    <t>8.2.1</t>
  </si>
  <si>
    <t>8.2.2</t>
  </si>
  <si>
    <t>TT.TL01</t>
  </si>
  <si>
    <t>TT.TL02</t>
  </si>
  <si>
    <t>8.5</t>
  </si>
  <si>
    <t>8.7</t>
  </si>
  <si>
    <t>m3</t>
  </si>
  <si>
    <t>TỪ ĐẦU NĂM 2020 ĐẾN NAY</t>
  </si>
  <si>
    <t xml:space="preserve">Số người chết </t>
  </si>
  <si>
    <t>(Kèm theo Báo cáo số       /BC-BCHPCTT-TKCN ngày      tháng 01 năm 2021 của Ban Chỉ huy PCTT-TKCN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</si>
</sst>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3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vertAlign val="superscript"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9"/>
      <color indexed="8"/>
      <name val="Times New Roman"/>
      <family val="1"/>
      <charset val="163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3" fillId="0" borderId="0" xfId="0" applyFont="1"/>
    <xf numFmtId="0" fontId="7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/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9" fillId="0" borderId="0" xfId="0" applyFont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75"/>
  <sheetViews>
    <sheetView workbookViewId="0">
      <selection activeCell="H10" sqref="H10"/>
    </sheetView>
  </sheetViews>
  <sheetFormatPr defaultColWidth="9.140625" defaultRowHeight="15.75" x14ac:dyDescent="0.25"/>
  <cols>
    <col min="1" max="2" width="9.140625" style="2"/>
    <col min="3" max="3" width="36.140625" style="2" customWidth="1"/>
    <col min="4" max="4" width="9.140625" style="2"/>
    <col min="5" max="5" width="9.140625" style="22"/>
    <col min="6" max="10" width="9.140625" style="2"/>
    <col min="11" max="14" width="9.140625" style="22"/>
    <col min="15" max="16384" width="9.140625" style="2"/>
  </cols>
  <sheetData>
    <row r="1" spans="1:14" ht="23.25" customHeight="1" x14ac:dyDescent="0.25">
      <c r="A1" s="17" t="s">
        <v>302</v>
      </c>
    </row>
    <row r="2" spans="1:14" ht="21.75" customHeight="1" x14ac:dyDescent="0.25">
      <c r="A2" s="17" t="s">
        <v>1</v>
      </c>
      <c r="B2" s="1"/>
      <c r="C2" s="2" t="str">
        <f>+'B2'!C2</f>
        <v>Ban chỉ huy PCTT-TKCN huyện Tuần Giáo</v>
      </c>
    </row>
    <row r="3" spans="1:14" x14ac:dyDescent="0.25">
      <c r="A3" s="51" t="s">
        <v>310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25">
      <c r="A4" s="52" t="str">
        <f>+'B2'!A6:F6</f>
        <v>(Kèm theo Báo cáo số       /BC-BCHPCTT-TKCN ngày      tháng 01 năm 2021 của Ban Chỉ huy PCTT-TKCN huyện Tuần Giáo)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9.75" customHeight="1" x14ac:dyDescent="0.25">
      <c r="A5" s="3"/>
    </row>
    <row r="6" spans="1:14" x14ac:dyDescent="0.25">
      <c r="A6" s="55" t="s">
        <v>3</v>
      </c>
      <c r="B6" s="55" t="s">
        <v>189</v>
      </c>
      <c r="C6" s="55" t="s">
        <v>5</v>
      </c>
      <c r="D6" s="55" t="s">
        <v>190</v>
      </c>
      <c r="E6" s="56" t="s">
        <v>191</v>
      </c>
      <c r="F6" s="57"/>
      <c r="G6" s="57"/>
      <c r="H6" s="57"/>
      <c r="I6" s="57"/>
      <c r="J6" s="57"/>
      <c r="K6" s="57"/>
      <c r="L6" s="57"/>
      <c r="M6" s="57"/>
      <c r="N6" s="57"/>
    </row>
    <row r="7" spans="1:14" s="20" customFormat="1" ht="15.75" customHeight="1" x14ac:dyDescent="0.25">
      <c r="A7" s="55"/>
      <c r="B7" s="55"/>
      <c r="C7" s="55"/>
      <c r="D7" s="55"/>
      <c r="E7" s="56" t="s">
        <v>192</v>
      </c>
      <c r="F7" s="58"/>
      <c r="G7" s="55" t="s">
        <v>193</v>
      </c>
      <c r="H7" s="55"/>
      <c r="I7" s="55" t="s">
        <v>194</v>
      </c>
      <c r="J7" s="55"/>
      <c r="K7" s="54" t="s">
        <v>195</v>
      </c>
      <c r="L7" s="54"/>
      <c r="M7" s="54" t="s">
        <v>196</v>
      </c>
      <c r="N7" s="54"/>
    </row>
    <row r="8" spans="1:14" s="20" customFormat="1" ht="47.25" x14ac:dyDescent="0.25">
      <c r="A8" s="55"/>
      <c r="B8" s="55"/>
      <c r="C8" s="55"/>
      <c r="D8" s="55"/>
      <c r="E8" s="27" t="s">
        <v>8</v>
      </c>
      <c r="F8" s="19" t="s">
        <v>197</v>
      </c>
      <c r="G8" s="19" t="s">
        <v>8</v>
      </c>
      <c r="H8" s="19" t="s">
        <v>197</v>
      </c>
      <c r="I8" s="19" t="s">
        <v>8</v>
      </c>
      <c r="J8" s="19" t="s">
        <v>197</v>
      </c>
      <c r="K8" s="49" t="s">
        <v>8</v>
      </c>
      <c r="L8" s="49" t="s">
        <v>197</v>
      </c>
      <c r="M8" s="27" t="s">
        <v>8</v>
      </c>
      <c r="N8" s="27" t="s">
        <v>197</v>
      </c>
    </row>
    <row r="9" spans="1:14" x14ac:dyDescent="0.25">
      <c r="A9" s="11" t="s">
        <v>198</v>
      </c>
      <c r="B9" s="11" t="s">
        <v>199</v>
      </c>
      <c r="C9" s="11" t="s">
        <v>200</v>
      </c>
      <c r="D9" s="11">
        <v>1</v>
      </c>
      <c r="E9" s="23">
        <v>2</v>
      </c>
      <c r="F9" s="11">
        <v>3</v>
      </c>
      <c r="G9" s="11">
        <v>6</v>
      </c>
      <c r="H9" s="11">
        <v>7</v>
      </c>
      <c r="I9" s="11">
        <v>8</v>
      </c>
      <c r="J9" s="11">
        <v>9</v>
      </c>
      <c r="K9" s="23">
        <v>10</v>
      </c>
      <c r="L9" s="23">
        <v>11</v>
      </c>
      <c r="M9" s="23">
        <v>12</v>
      </c>
      <c r="N9" s="23">
        <v>13</v>
      </c>
    </row>
    <row r="10" spans="1:14" x14ac:dyDescent="0.25">
      <c r="A10" s="7">
        <v>1</v>
      </c>
      <c r="B10" s="7" t="s">
        <v>10</v>
      </c>
      <c r="C10" s="8" t="s">
        <v>11</v>
      </c>
      <c r="D10" s="7"/>
      <c r="E10" s="24">
        <v>2</v>
      </c>
      <c r="F10" s="7"/>
      <c r="G10" s="7"/>
      <c r="H10" s="7"/>
      <c r="I10" s="7"/>
      <c r="J10" s="7"/>
      <c r="K10" s="48"/>
      <c r="L10" s="48"/>
      <c r="M10" s="24"/>
      <c r="N10" s="24"/>
    </row>
    <row r="11" spans="1:14" x14ac:dyDescent="0.25">
      <c r="A11" s="7" t="s">
        <v>12</v>
      </c>
      <c r="B11" s="7" t="s">
        <v>13</v>
      </c>
      <c r="C11" s="8" t="s">
        <v>14</v>
      </c>
      <c r="D11" s="7" t="s">
        <v>15</v>
      </c>
      <c r="E11" s="24">
        <v>1</v>
      </c>
      <c r="F11" s="7" t="s">
        <v>0</v>
      </c>
      <c r="G11" s="7"/>
      <c r="H11" s="7" t="s">
        <v>0</v>
      </c>
      <c r="I11" s="7"/>
      <c r="J11" s="7" t="s">
        <v>0</v>
      </c>
      <c r="K11" s="48"/>
      <c r="L11" s="48" t="s">
        <v>0</v>
      </c>
      <c r="M11" s="24"/>
      <c r="N11" s="24" t="s">
        <v>0</v>
      </c>
    </row>
    <row r="12" spans="1:14" x14ac:dyDescent="0.25">
      <c r="A12" s="9" t="s">
        <v>201</v>
      </c>
      <c r="B12" s="11" t="s">
        <v>202</v>
      </c>
      <c r="C12" s="12" t="s">
        <v>203</v>
      </c>
      <c r="D12" s="9" t="s">
        <v>15</v>
      </c>
      <c r="E12" s="25"/>
      <c r="F12" s="9" t="s">
        <v>0</v>
      </c>
      <c r="G12" s="9"/>
      <c r="H12" s="9" t="s">
        <v>0</v>
      </c>
      <c r="I12" s="9"/>
      <c r="J12" s="9" t="s">
        <v>0</v>
      </c>
      <c r="K12" s="25"/>
      <c r="L12" s="25" t="s">
        <v>0</v>
      </c>
      <c r="M12" s="25"/>
      <c r="N12" s="25" t="s">
        <v>0</v>
      </c>
    </row>
    <row r="13" spans="1:14" x14ac:dyDescent="0.25">
      <c r="A13" s="9" t="s">
        <v>204</v>
      </c>
      <c r="B13" s="11" t="s">
        <v>205</v>
      </c>
      <c r="C13" s="12" t="s">
        <v>206</v>
      </c>
      <c r="D13" s="9" t="s">
        <v>15</v>
      </c>
      <c r="E13" s="25"/>
      <c r="F13" s="9" t="s">
        <v>0</v>
      </c>
      <c r="G13" s="9"/>
      <c r="H13" s="9" t="s">
        <v>0</v>
      </c>
      <c r="I13" s="9"/>
      <c r="J13" s="9" t="s">
        <v>0</v>
      </c>
      <c r="K13" s="25"/>
      <c r="L13" s="25" t="s">
        <v>0</v>
      </c>
      <c r="M13" s="25"/>
      <c r="N13" s="25" t="s">
        <v>0</v>
      </c>
    </row>
    <row r="14" spans="1:14" x14ac:dyDescent="0.25">
      <c r="A14" s="9" t="s">
        <v>207</v>
      </c>
      <c r="B14" s="11" t="s">
        <v>208</v>
      </c>
      <c r="C14" s="12" t="s">
        <v>209</v>
      </c>
      <c r="D14" s="9" t="s">
        <v>15</v>
      </c>
      <c r="E14" s="25"/>
      <c r="F14" s="9" t="s">
        <v>0</v>
      </c>
      <c r="G14" s="9"/>
      <c r="H14" s="9" t="s">
        <v>0</v>
      </c>
      <c r="I14" s="9"/>
      <c r="J14" s="9" t="s">
        <v>0</v>
      </c>
      <c r="K14" s="25"/>
      <c r="L14" s="25" t="s">
        <v>0</v>
      </c>
      <c r="M14" s="25"/>
      <c r="N14" s="25" t="s">
        <v>0</v>
      </c>
    </row>
    <row r="15" spans="1:14" x14ac:dyDescent="0.25">
      <c r="A15" s="9" t="s">
        <v>210</v>
      </c>
      <c r="B15" s="11" t="s">
        <v>211</v>
      </c>
      <c r="C15" s="12" t="s">
        <v>212</v>
      </c>
      <c r="D15" s="9" t="s">
        <v>15</v>
      </c>
      <c r="E15" s="25">
        <v>1</v>
      </c>
      <c r="F15" s="9" t="s">
        <v>0</v>
      </c>
      <c r="G15" s="9"/>
      <c r="H15" s="9" t="s">
        <v>0</v>
      </c>
      <c r="I15" s="9"/>
      <c r="J15" s="9" t="s">
        <v>0</v>
      </c>
      <c r="K15" s="25"/>
      <c r="L15" s="25" t="s">
        <v>0</v>
      </c>
      <c r="M15" s="25"/>
      <c r="N15" s="25" t="s">
        <v>0</v>
      </c>
    </row>
    <row r="16" spans="1:14" x14ac:dyDescent="0.25">
      <c r="A16" s="7" t="s">
        <v>16</v>
      </c>
      <c r="B16" s="7" t="s">
        <v>17</v>
      </c>
      <c r="C16" s="8" t="s">
        <v>18</v>
      </c>
      <c r="D16" s="7" t="s">
        <v>15</v>
      </c>
      <c r="E16" s="24"/>
      <c r="F16" s="7" t="s">
        <v>0</v>
      </c>
      <c r="G16" s="7"/>
      <c r="H16" s="7" t="s">
        <v>0</v>
      </c>
      <c r="I16" s="7"/>
      <c r="J16" s="7" t="s">
        <v>0</v>
      </c>
      <c r="K16" s="48"/>
      <c r="L16" s="48" t="s">
        <v>0</v>
      </c>
      <c r="M16" s="24"/>
      <c r="N16" s="24" t="s">
        <v>0</v>
      </c>
    </row>
    <row r="17" spans="1:14" x14ac:dyDescent="0.25">
      <c r="A17" s="9" t="s">
        <v>213</v>
      </c>
      <c r="B17" s="11" t="s">
        <v>214</v>
      </c>
      <c r="C17" s="12" t="s">
        <v>203</v>
      </c>
      <c r="D17" s="9" t="s">
        <v>15</v>
      </c>
      <c r="E17" s="25"/>
      <c r="F17" s="9" t="s">
        <v>0</v>
      </c>
      <c r="G17" s="9"/>
      <c r="H17" s="9" t="s">
        <v>0</v>
      </c>
      <c r="I17" s="9"/>
      <c r="J17" s="9" t="s">
        <v>0</v>
      </c>
      <c r="K17" s="25"/>
      <c r="L17" s="25" t="s">
        <v>0</v>
      </c>
      <c r="M17" s="25"/>
      <c r="N17" s="25" t="s">
        <v>0</v>
      </c>
    </row>
    <row r="18" spans="1:14" x14ac:dyDescent="0.25">
      <c r="A18" s="9" t="s">
        <v>215</v>
      </c>
      <c r="B18" s="11" t="s">
        <v>216</v>
      </c>
      <c r="C18" s="12" t="s">
        <v>206</v>
      </c>
      <c r="D18" s="9" t="s">
        <v>15</v>
      </c>
      <c r="E18" s="25"/>
      <c r="F18" s="9" t="s">
        <v>0</v>
      </c>
      <c r="G18" s="9"/>
      <c r="H18" s="9" t="s">
        <v>0</v>
      </c>
      <c r="I18" s="9"/>
      <c r="J18" s="9" t="s">
        <v>0</v>
      </c>
      <c r="K18" s="25"/>
      <c r="L18" s="25" t="s">
        <v>0</v>
      </c>
      <c r="M18" s="25"/>
      <c r="N18" s="25" t="s">
        <v>0</v>
      </c>
    </row>
    <row r="19" spans="1:14" x14ac:dyDescent="0.25">
      <c r="A19" s="9" t="s">
        <v>217</v>
      </c>
      <c r="B19" s="11" t="s">
        <v>218</v>
      </c>
      <c r="C19" s="12" t="s">
        <v>209</v>
      </c>
      <c r="D19" s="9" t="s">
        <v>15</v>
      </c>
      <c r="E19" s="25"/>
      <c r="F19" s="9" t="s">
        <v>0</v>
      </c>
      <c r="G19" s="9"/>
      <c r="H19" s="9" t="s">
        <v>0</v>
      </c>
      <c r="I19" s="9"/>
      <c r="J19" s="9" t="s">
        <v>0</v>
      </c>
      <c r="K19" s="25"/>
      <c r="L19" s="25" t="s">
        <v>0</v>
      </c>
      <c r="M19" s="25"/>
      <c r="N19" s="25" t="s">
        <v>0</v>
      </c>
    </row>
    <row r="20" spans="1:14" x14ac:dyDescent="0.25">
      <c r="A20" s="9" t="s">
        <v>219</v>
      </c>
      <c r="B20" s="11" t="s">
        <v>220</v>
      </c>
      <c r="C20" s="12" t="s">
        <v>212</v>
      </c>
      <c r="D20" s="9" t="s">
        <v>15</v>
      </c>
      <c r="E20" s="25"/>
      <c r="F20" s="9" t="s">
        <v>0</v>
      </c>
      <c r="G20" s="9"/>
      <c r="H20" s="9" t="s">
        <v>0</v>
      </c>
      <c r="I20" s="9"/>
      <c r="J20" s="9" t="s">
        <v>0</v>
      </c>
      <c r="K20" s="25"/>
      <c r="L20" s="25" t="s">
        <v>0</v>
      </c>
      <c r="M20" s="25"/>
      <c r="N20" s="25" t="s">
        <v>0</v>
      </c>
    </row>
    <row r="21" spans="1:14" x14ac:dyDescent="0.25">
      <c r="A21" s="7" t="s">
        <v>19</v>
      </c>
      <c r="B21" s="7" t="s">
        <v>20</v>
      </c>
      <c r="C21" s="8" t="s">
        <v>21</v>
      </c>
      <c r="D21" s="9" t="s">
        <v>15</v>
      </c>
      <c r="E21" s="24"/>
      <c r="F21" s="7" t="s">
        <v>0</v>
      </c>
      <c r="G21" s="7"/>
      <c r="H21" s="7" t="s">
        <v>0</v>
      </c>
      <c r="I21" s="7"/>
      <c r="J21" s="7" t="s">
        <v>0</v>
      </c>
      <c r="K21" s="48"/>
      <c r="L21" s="48" t="s">
        <v>0</v>
      </c>
      <c r="M21" s="24"/>
      <c r="N21" s="24" t="s">
        <v>0</v>
      </c>
    </row>
    <row r="22" spans="1:14" x14ac:dyDescent="0.25">
      <c r="A22" s="9" t="s">
        <v>221</v>
      </c>
      <c r="B22" s="11" t="s">
        <v>222</v>
      </c>
      <c r="C22" s="12" t="s">
        <v>203</v>
      </c>
      <c r="D22" s="9" t="s">
        <v>15</v>
      </c>
      <c r="E22" s="25"/>
      <c r="F22" s="9" t="s">
        <v>0</v>
      </c>
      <c r="G22" s="9"/>
      <c r="H22" s="9" t="s">
        <v>0</v>
      </c>
      <c r="I22" s="9"/>
      <c r="J22" s="9" t="s">
        <v>0</v>
      </c>
      <c r="K22" s="25"/>
      <c r="L22" s="25" t="s">
        <v>0</v>
      </c>
      <c r="M22" s="25"/>
      <c r="N22" s="25" t="s">
        <v>0</v>
      </c>
    </row>
    <row r="23" spans="1:14" x14ac:dyDescent="0.25">
      <c r="A23" s="9" t="s">
        <v>223</v>
      </c>
      <c r="B23" s="11" t="s">
        <v>224</v>
      </c>
      <c r="C23" s="12" t="s">
        <v>206</v>
      </c>
      <c r="D23" s="9" t="s">
        <v>15</v>
      </c>
      <c r="E23" s="25">
        <v>1</v>
      </c>
      <c r="F23" s="9" t="s">
        <v>0</v>
      </c>
      <c r="G23" s="9"/>
      <c r="H23" s="9" t="s">
        <v>0</v>
      </c>
      <c r="I23" s="9"/>
      <c r="J23" s="9" t="s">
        <v>0</v>
      </c>
      <c r="K23" s="25"/>
      <c r="L23" s="25" t="s">
        <v>0</v>
      </c>
      <c r="M23" s="25"/>
      <c r="N23" s="25" t="s">
        <v>0</v>
      </c>
    </row>
    <row r="24" spans="1:14" x14ac:dyDescent="0.25">
      <c r="A24" s="9" t="s">
        <v>225</v>
      </c>
      <c r="B24" s="11" t="s">
        <v>226</v>
      </c>
      <c r="C24" s="12" t="s">
        <v>209</v>
      </c>
      <c r="D24" s="9" t="s">
        <v>15</v>
      </c>
      <c r="E24" s="25"/>
      <c r="F24" s="9" t="s">
        <v>0</v>
      </c>
      <c r="G24" s="9"/>
      <c r="H24" s="9" t="s">
        <v>0</v>
      </c>
      <c r="I24" s="9"/>
      <c r="J24" s="9" t="s">
        <v>0</v>
      </c>
      <c r="K24" s="25"/>
      <c r="L24" s="25" t="s">
        <v>0</v>
      </c>
      <c r="M24" s="25"/>
      <c r="N24" s="25" t="s">
        <v>0</v>
      </c>
    </row>
    <row r="25" spans="1:14" x14ac:dyDescent="0.25">
      <c r="A25" s="9" t="s">
        <v>227</v>
      </c>
      <c r="B25" s="11" t="s">
        <v>228</v>
      </c>
      <c r="C25" s="12" t="s">
        <v>212</v>
      </c>
      <c r="D25" s="9" t="s">
        <v>15</v>
      </c>
      <c r="E25" s="25"/>
      <c r="F25" s="9" t="s">
        <v>0</v>
      </c>
      <c r="G25" s="9"/>
      <c r="H25" s="9" t="s">
        <v>0</v>
      </c>
      <c r="I25" s="9"/>
      <c r="J25" s="9" t="s">
        <v>0</v>
      </c>
      <c r="K25" s="25"/>
      <c r="L25" s="25" t="s">
        <v>0</v>
      </c>
      <c r="M25" s="25"/>
      <c r="N25" s="25" t="s">
        <v>0</v>
      </c>
    </row>
    <row r="26" spans="1:14" x14ac:dyDescent="0.25">
      <c r="A26" s="7" t="s">
        <v>229</v>
      </c>
      <c r="B26" s="7" t="s">
        <v>230</v>
      </c>
      <c r="C26" s="8" t="s">
        <v>231</v>
      </c>
      <c r="D26" s="7" t="s">
        <v>232</v>
      </c>
      <c r="E26" s="24"/>
      <c r="F26" s="7" t="s">
        <v>0</v>
      </c>
      <c r="G26" s="7"/>
      <c r="H26" s="7" t="s">
        <v>0</v>
      </c>
      <c r="I26" s="7"/>
      <c r="J26" s="7" t="s">
        <v>0</v>
      </c>
      <c r="K26" s="48"/>
      <c r="L26" s="48" t="s">
        <v>0</v>
      </c>
      <c r="M26" s="24"/>
      <c r="N26" s="24" t="s">
        <v>0</v>
      </c>
    </row>
    <row r="27" spans="1:14" x14ac:dyDescent="0.25">
      <c r="A27" s="7" t="s">
        <v>233</v>
      </c>
      <c r="B27" s="7" t="s">
        <v>234</v>
      </c>
      <c r="C27" s="8" t="s">
        <v>235</v>
      </c>
      <c r="D27" s="7" t="s">
        <v>15</v>
      </c>
      <c r="E27" s="24"/>
      <c r="F27" s="7" t="s">
        <v>0</v>
      </c>
      <c r="G27" s="7"/>
      <c r="H27" s="7" t="s">
        <v>0</v>
      </c>
      <c r="I27" s="7"/>
      <c r="J27" s="7" t="s">
        <v>0</v>
      </c>
      <c r="K27" s="48"/>
      <c r="L27" s="48" t="s">
        <v>0</v>
      </c>
      <c r="M27" s="24"/>
      <c r="N27" s="24" t="s">
        <v>0</v>
      </c>
    </row>
    <row r="28" spans="1:14" ht="31.5" x14ac:dyDescent="0.25">
      <c r="A28" s="7">
        <v>2</v>
      </c>
      <c r="B28" s="7" t="s">
        <v>22</v>
      </c>
      <c r="C28" s="8" t="s">
        <v>23</v>
      </c>
      <c r="D28" s="7" t="s">
        <v>24</v>
      </c>
      <c r="E28" s="24" t="s">
        <v>0</v>
      </c>
      <c r="F28" s="7"/>
      <c r="G28" s="7" t="s">
        <v>0</v>
      </c>
      <c r="H28" s="7"/>
      <c r="I28" s="7" t="s">
        <v>0</v>
      </c>
      <c r="J28" s="7"/>
      <c r="K28" s="48" t="s">
        <v>0</v>
      </c>
      <c r="L28" s="48"/>
      <c r="M28" s="24" t="s">
        <v>0</v>
      </c>
      <c r="N28" s="24"/>
    </row>
    <row r="29" spans="1:14" x14ac:dyDescent="0.25">
      <c r="A29" s="7" t="s">
        <v>25</v>
      </c>
      <c r="B29" s="7" t="s">
        <v>26</v>
      </c>
      <c r="C29" s="8" t="s">
        <v>56</v>
      </c>
      <c r="D29" s="7" t="s">
        <v>28</v>
      </c>
      <c r="E29" s="24"/>
      <c r="F29" s="7"/>
      <c r="G29" s="7"/>
      <c r="H29" s="7"/>
      <c r="I29" s="7"/>
      <c r="J29" s="7"/>
      <c r="K29" s="48"/>
      <c r="L29" s="48"/>
      <c r="M29" s="24"/>
      <c r="N29" s="24"/>
    </row>
    <row r="30" spans="1:14" ht="15" customHeight="1" x14ac:dyDescent="0.25">
      <c r="A30" s="9" t="s">
        <v>236</v>
      </c>
      <c r="B30" s="11" t="s">
        <v>237</v>
      </c>
      <c r="C30" s="12" t="s">
        <v>238</v>
      </c>
      <c r="D30" s="9" t="s">
        <v>28</v>
      </c>
      <c r="E30" s="25"/>
      <c r="F30" s="9"/>
      <c r="G30" s="9"/>
      <c r="H30" s="9"/>
      <c r="I30" s="9"/>
      <c r="J30" s="9"/>
      <c r="K30" s="25"/>
      <c r="L30" s="25"/>
      <c r="M30" s="25"/>
      <c r="N30" s="25"/>
    </row>
    <row r="31" spans="1:14" x14ac:dyDescent="0.25">
      <c r="A31" s="9" t="s">
        <v>239</v>
      </c>
      <c r="B31" s="11" t="s">
        <v>240</v>
      </c>
      <c r="C31" s="12" t="s">
        <v>241</v>
      </c>
      <c r="D31" s="9" t="s">
        <v>28</v>
      </c>
      <c r="E31" s="25"/>
      <c r="F31" s="9"/>
      <c r="G31" s="9"/>
      <c r="H31" s="9"/>
      <c r="I31" s="9"/>
      <c r="J31" s="9"/>
      <c r="K31" s="25"/>
      <c r="L31" s="25"/>
      <c r="M31" s="21">
        <v>2</v>
      </c>
      <c r="N31" s="21">
        <v>350</v>
      </c>
    </row>
    <row r="32" spans="1:14" x14ac:dyDescent="0.25">
      <c r="A32" s="9" t="s">
        <v>242</v>
      </c>
      <c r="B32" s="11" t="s">
        <v>243</v>
      </c>
      <c r="C32" s="12" t="s">
        <v>244</v>
      </c>
      <c r="D32" s="9" t="s">
        <v>28</v>
      </c>
      <c r="E32" s="25"/>
      <c r="F32" s="9"/>
      <c r="G32" s="9"/>
      <c r="H32" s="9"/>
      <c r="I32" s="9"/>
      <c r="J32" s="9"/>
      <c r="K32" s="25"/>
      <c r="L32" s="25"/>
      <c r="M32" s="25"/>
      <c r="N32" s="25"/>
    </row>
    <row r="33" spans="1:14" x14ac:dyDescent="0.25">
      <c r="A33" s="9" t="s">
        <v>245</v>
      </c>
      <c r="B33" s="11" t="s">
        <v>246</v>
      </c>
      <c r="C33" s="12" t="s">
        <v>247</v>
      </c>
      <c r="D33" s="9" t="s">
        <v>28</v>
      </c>
      <c r="E33" s="25"/>
      <c r="F33" s="9"/>
      <c r="G33" s="9"/>
      <c r="H33" s="9"/>
      <c r="I33" s="9"/>
      <c r="J33" s="9"/>
      <c r="K33" s="25"/>
      <c r="L33" s="25"/>
      <c r="M33" s="25"/>
      <c r="N33" s="25"/>
    </row>
    <row r="34" spans="1:14" x14ac:dyDescent="0.25">
      <c r="A34" s="7" t="s">
        <v>29</v>
      </c>
      <c r="B34" s="7" t="s">
        <v>30</v>
      </c>
      <c r="C34" s="8" t="s">
        <v>248</v>
      </c>
      <c r="D34" s="7" t="s">
        <v>28</v>
      </c>
      <c r="E34" s="24"/>
      <c r="F34" s="7"/>
      <c r="G34" s="7"/>
      <c r="H34" s="7"/>
      <c r="I34" s="7"/>
      <c r="J34" s="7"/>
      <c r="K34" s="48"/>
      <c r="L34" s="48"/>
      <c r="M34" s="24"/>
      <c r="N34" s="24"/>
    </row>
    <row r="35" spans="1:14" x14ac:dyDescent="0.25">
      <c r="A35" s="9" t="s">
        <v>249</v>
      </c>
      <c r="B35" s="11" t="s">
        <v>250</v>
      </c>
      <c r="C35" s="12" t="s">
        <v>238</v>
      </c>
      <c r="D35" s="9" t="s">
        <v>28</v>
      </c>
      <c r="E35" s="25"/>
      <c r="F35" s="9"/>
      <c r="G35" s="9"/>
      <c r="H35" s="9"/>
      <c r="I35" s="9"/>
      <c r="J35" s="9"/>
      <c r="K35" s="25"/>
      <c r="L35" s="25"/>
      <c r="M35" s="25"/>
      <c r="N35" s="25"/>
    </row>
    <row r="36" spans="1:14" x14ac:dyDescent="0.25">
      <c r="A36" s="9" t="s">
        <v>251</v>
      </c>
      <c r="B36" s="11" t="s">
        <v>252</v>
      </c>
      <c r="C36" s="12" t="s">
        <v>241</v>
      </c>
      <c r="D36" s="9" t="s">
        <v>28</v>
      </c>
      <c r="E36" s="25"/>
      <c r="F36" s="9"/>
      <c r="G36" s="9"/>
      <c r="H36" s="9"/>
      <c r="I36" s="9"/>
      <c r="J36" s="9"/>
      <c r="K36" s="25"/>
      <c r="L36" s="25"/>
      <c r="M36" s="21"/>
      <c r="N36" s="21"/>
    </row>
    <row r="37" spans="1:14" x14ac:dyDescent="0.25">
      <c r="A37" s="9" t="s">
        <v>253</v>
      </c>
      <c r="B37" s="11" t="s">
        <v>254</v>
      </c>
      <c r="C37" s="12" t="s">
        <v>244</v>
      </c>
      <c r="D37" s="9" t="s">
        <v>28</v>
      </c>
      <c r="E37" s="25"/>
      <c r="F37" s="9"/>
      <c r="G37" s="9"/>
      <c r="H37" s="9"/>
      <c r="I37" s="9"/>
      <c r="J37" s="9"/>
      <c r="K37" s="25"/>
      <c r="L37" s="25"/>
      <c r="M37" s="25"/>
      <c r="N37" s="25"/>
    </row>
    <row r="38" spans="1:14" x14ac:dyDescent="0.25">
      <c r="A38" s="9" t="s">
        <v>255</v>
      </c>
      <c r="B38" s="11" t="s">
        <v>256</v>
      </c>
      <c r="C38" s="12" t="s">
        <v>247</v>
      </c>
      <c r="D38" s="9" t="s">
        <v>28</v>
      </c>
      <c r="E38" s="25"/>
      <c r="F38" s="9"/>
      <c r="G38" s="9"/>
      <c r="H38" s="9"/>
      <c r="I38" s="9"/>
      <c r="J38" s="9"/>
      <c r="K38" s="25"/>
      <c r="L38" s="25"/>
      <c r="M38" s="25"/>
      <c r="N38" s="25"/>
    </row>
    <row r="39" spans="1:14" x14ac:dyDescent="0.25">
      <c r="A39" s="7" t="s">
        <v>257</v>
      </c>
      <c r="B39" s="7" t="s">
        <v>258</v>
      </c>
      <c r="C39" s="8" t="s">
        <v>259</v>
      </c>
      <c r="D39" s="7" t="s">
        <v>28</v>
      </c>
      <c r="E39" s="24"/>
      <c r="F39" s="7"/>
      <c r="G39" s="7"/>
      <c r="H39" s="7"/>
      <c r="I39" s="7"/>
      <c r="J39" s="7"/>
      <c r="K39" s="48"/>
      <c r="L39" s="48"/>
      <c r="M39" s="24"/>
      <c r="N39" s="24"/>
    </row>
    <row r="40" spans="1:14" x14ac:dyDescent="0.25">
      <c r="A40" s="9" t="s">
        <v>260</v>
      </c>
      <c r="B40" s="11" t="s">
        <v>261</v>
      </c>
      <c r="C40" s="12" t="s">
        <v>238</v>
      </c>
      <c r="D40" s="9" t="s">
        <v>28</v>
      </c>
      <c r="E40" s="25"/>
      <c r="F40" s="9"/>
      <c r="G40" s="9"/>
      <c r="H40" s="9"/>
      <c r="I40" s="9"/>
      <c r="J40" s="9"/>
      <c r="K40" s="25"/>
      <c r="L40" s="25"/>
      <c r="M40" s="25"/>
      <c r="N40" s="25"/>
    </row>
    <row r="41" spans="1:14" x14ac:dyDescent="0.25">
      <c r="A41" s="9" t="s">
        <v>262</v>
      </c>
      <c r="B41" s="11" t="s">
        <v>263</v>
      </c>
      <c r="C41" s="12" t="s">
        <v>241</v>
      </c>
      <c r="D41" s="9" t="s">
        <v>28</v>
      </c>
      <c r="E41" s="25"/>
      <c r="F41" s="9"/>
      <c r="G41" s="9"/>
      <c r="H41" s="9"/>
      <c r="I41" s="9"/>
      <c r="J41" s="9"/>
      <c r="K41" s="25"/>
      <c r="L41" s="25"/>
      <c r="M41" s="25">
        <v>2</v>
      </c>
      <c r="N41" s="25">
        <v>150</v>
      </c>
    </row>
    <row r="42" spans="1:14" x14ac:dyDescent="0.25">
      <c r="A42" s="9" t="s">
        <v>264</v>
      </c>
      <c r="B42" s="11" t="s">
        <v>265</v>
      </c>
      <c r="C42" s="12" t="s">
        <v>244</v>
      </c>
      <c r="D42" s="9" t="s">
        <v>28</v>
      </c>
      <c r="E42" s="25"/>
      <c r="F42" s="9"/>
      <c r="G42" s="9"/>
      <c r="H42" s="9"/>
      <c r="I42" s="9"/>
      <c r="J42" s="9"/>
      <c r="K42" s="25"/>
      <c r="L42" s="25"/>
      <c r="M42" s="25"/>
      <c r="N42" s="25"/>
    </row>
    <row r="43" spans="1:14" x14ac:dyDescent="0.25">
      <c r="A43" s="9" t="s">
        <v>266</v>
      </c>
      <c r="B43" s="11" t="s">
        <v>267</v>
      </c>
      <c r="C43" s="12" t="s">
        <v>247</v>
      </c>
      <c r="D43" s="9" t="s">
        <v>28</v>
      </c>
      <c r="E43" s="25"/>
      <c r="F43" s="9"/>
      <c r="G43" s="9"/>
      <c r="H43" s="9"/>
      <c r="I43" s="9"/>
      <c r="J43" s="9"/>
      <c r="K43" s="25"/>
      <c r="L43" s="25"/>
      <c r="M43" s="25"/>
      <c r="N43" s="25"/>
    </row>
    <row r="44" spans="1:14" x14ac:dyDescent="0.25">
      <c r="A44" s="7" t="s">
        <v>268</v>
      </c>
      <c r="B44" s="7" t="s">
        <v>269</v>
      </c>
      <c r="C44" s="8" t="s">
        <v>270</v>
      </c>
      <c r="D44" s="9"/>
      <c r="E44" s="25"/>
      <c r="F44" s="9"/>
      <c r="G44" s="9"/>
      <c r="H44" s="9"/>
      <c r="I44" s="9"/>
      <c r="J44" s="9"/>
      <c r="K44" s="25"/>
      <c r="L44" s="25"/>
      <c r="M44" s="25"/>
      <c r="N44" s="25"/>
    </row>
    <row r="45" spans="1:14" x14ac:dyDescent="0.25">
      <c r="A45" s="9" t="s">
        <v>271</v>
      </c>
      <c r="B45" s="11" t="s">
        <v>272</v>
      </c>
      <c r="C45" s="12" t="s">
        <v>238</v>
      </c>
      <c r="D45" s="9" t="s">
        <v>28</v>
      </c>
      <c r="E45" s="25"/>
      <c r="F45" s="9"/>
      <c r="G45" s="9"/>
      <c r="H45" s="9"/>
      <c r="I45" s="9"/>
      <c r="J45" s="9"/>
      <c r="K45" s="25"/>
      <c r="L45" s="25"/>
      <c r="M45" s="25"/>
      <c r="N45" s="25"/>
    </row>
    <row r="46" spans="1:14" x14ac:dyDescent="0.25">
      <c r="A46" s="9" t="s">
        <v>273</v>
      </c>
      <c r="B46" s="11" t="s">
        <v>274</v>
      </c>
      <c r="C46" s="12" t="s">
        <v>241</v>
      </c>
      <c r="D46" s="9" t="s">
        <v>28</v>
      </c>
      <c r="E46" s="25"/>
      <c r="F46" s="9"/>
      <c r="G46" s="9"/>
      <c r="H46" s="9"/>
      <c r="I46" s="9"/>
      <c r="J46" s="9"/>
      <c r="K46" s="25">
        <v>12</v>
      </c>
      <c r="L46" s="25">
        <f>+K46*6</f>
        <v>72</v>
      </c>
      <c r="M46" s="21">
        <v>292</v>
      </c>
      <c r="N46" s="21">
        <f>+M46*6</f>
        <v>1752</v>
      </c>
    </row>
    <row r="47" spans="1:14" ht="15" customHeight="1" x14ac:dyDescent="0.25">
      <c r="A47" s="9" t="s">
        <v>275</v>
      </c>
      <c r="B47" s="11" t="s">
        <v>276</v>
      </c>
      <c r="C47" s="12" t="s">
        <v>244</v>
      </c>
      <c r="D47" s="9" t="s">
        <v>28</v>
      </c>
      <c r="E47" s="25"/>
      <c r="F47" s="9"/>
      <c r="G47" s="9"/>
      <c r="H47" s="9"/>
      <c r="I47" s="9"/>
      <c r="J47" s="9"/>
      <c r="K47" s="25"/>
      <c r="L47" s="25"/>
      <c r="M47" s="25"/>
      <c r="N47" s="25"/>
    </row>
    <row r="48" spans="1:14" x14ac:dyDescent="0.25">
      <c r="A48" s="9" t="s">
        <v>277</v>
      </c>
      <c r="B48" s="11" t="s">
        <v>278</v>
      </c>
      <c r="C48" s="12" t="s">
        <v>247</v>
      </c>
      <c r="D48" s="9" t="s">
        <v>28</v>
      </c>
      <c r="E48" s="25"/>
      <c r="F48" s="9"/>
      <c r="G48" s="9"/>
      <c r="H48" s="9"/>
      <c r="I48" s="9"/>
      <c r="J48" s="9"/>
      <c r="K48" s="25"/>
      <c r="L48" s="25"/>
      <c r="M48" s="25"/>
      <c r="N48" s="25"/>
    </row>
    <row r="49" spans="1:14" ht="31.5" x14ac:dyDescent="0.25">
      <c r="A49" s="28">
        <v>3</v>
      </c>
      <c r="B49" s="28" t="s">
        <v>32</v>
      </c>
      <c r="C49" s="8" t="s">
        <v>33</v>
      </c>
      <c r="D49" s="28" t="s">
        <v>24</v>
      </c>
      <c r="E49" s="25"/>
      <c r="F49" s="9"/>
      <c r="G49" s="9"/>
      <c r="H49" s="9"/>
      <c r="I49" s="9"/>
      <c r="J49" s="9"/>
      <c r="K49" s="25"/>
      <c r="L49" s="25"/>
      <c r="M49" s="25"/>
      <c r="N49" s="25"/>
    </row>
    <row r="50" spans="1:14" x14ac:dyDescent="0.25">
      <c r="A50" s="9" t="s">
        <v>34</v>
      </c>
      <c r="B50" s="9" t="s">
        <v>35</v>
      </c>
      <c r="C50" s="10" t="s">
        <v>36</v>
      </c>
      <c r="D50" s="9" t="s">
        <v>37</v>
      </c>
      <c r="E50" s="25"/>
      <c r="F50" s="9"/>
      <c r="G50" s="9"/>
      <c r="H50" s="9"/>
      <c r="I50" s="9"/>
      <c r="J50" s="9"/>
      <c r="K50" s="25"/>
      <c r="L50" s="25"/>
      <c r="M50" s="25"/>
      <c r="N50" s="25"/>
    </row>
    <row r="51" spans="1:14" ht="63" x14ac:dyDescent="0.25">
      <c r="A51" s="9" t="s">
        <v>38</v>
      </c>
      <c r="B51" s="9" t="s">
        <v>39</v>
      </c>
      <c r="C51" s="10" t="s">
        <v>40</v>
      </c>
      <c r="D51" s="9" t="s">
        <v>28</v>
      </c>
      <c r="E51" s="25"/>
      <c r="F51" s="9"/>
      <c r="G51" s="9"/>
      <c r="H51" s="9"/>
      <c r="I51" s="9"/>
      <c r="J51" s="9"/>
      <c r="K51" s="25"/>
      <c r="L51" s="25"/>
      <c r="M51" s="25">
        <v>7</v>
      </c>
      <c r="N51" s="25">
        <v>2200</v>
      </c>
    </row>
    <row r="52" spans="1:14" ht="67.5" customHeight="1" x14ac:dyDescent="0.25">
      <c r="A52" s="9" t="s">
        <v>41</v>
      </c>
      <c r="B52" s="11" t="s">
        <v>42</v>
      </c>
      <c r="C52" s="10" t="s">
        <v>43</v>
      </c>
      <c r="D52" s="9" t="s">
        <v>28</v>
      </c>
      <c r="E52" s="25"/>
      <c r="F52" s="9"/>
      <c r="G52" s="9"/>
      <c r="H52" s="9"/>
      <c r="I52" s="9"/>
      <c r="J52" s="9"/>
      <c r="K52" s="25"/>
      <c r="L52" s="25"/>
      <c r="M52" s="25">
        <v>3</v>
      </c>
      <c r="N52" s="25">
        <v>762</v>
      </c>
    </row>
    <row r="53" spans="1:14" ht="31.5" x14ac:dyDescent="0.25">
      <c r="A53" s="7">
        <v>6</v>
      </c>
      <c r="B53" s="7" t="s">
        <v>59</v>
      </c>
      <c r="C53" s="8" t="s">
        <v>279</v>
      </c>
      <c r="D53" s="7" t="s">
        <v>24</v>
      </c>
      <c r="E53" s="25" t="s">
        <v>0</v>
      </c>
      <c r="F53" s="9"/>
      <c r="G53" s="9" t="s">
        <v>0</v>
      </c>
      <c r="H53" s="9"/>
      <c r="I53" s="9" t="s">
        <v>0</v>
      </c>
      <c r="J53" s="9"/>
      <c r="K53" s="25" t="s">
        <v>0</v>
      </c>
      <c r="L53" s="25"/>
      <c r="M53" s="25" t="s">
        <v>0</v>
      </c>
      <c r="N53" s="25"/>
    </row>
    <row r="54" spans="1:14" x14ac:dyDescent="0.25">
      <c r="A54" s="7" t="s">
        <v>61</v>
      </c>
      <c r="B54" s="7" t="s">
        <v>62</v>
      </c>
      <c r="C54" s="8" t="s">
        <v>280</v>
      </c>
      <c r="D54" s="7" t="s">
        <v>64</v>
      </c>
      <c r="E54" s="25"/>
      <c r="F54" s="9"/>
      <c r="G54" s="9"/>
      <c r="H54" s="9"/>
      <c r="I54" s="9"/>
      <c r="J54" s="9"/>
      <c r="K54" s="25"/>
      <c r="L54" s="25"/>
      <c r="M54" s="25"/>
      <c r="N54" s="25"/>
    </row>
    <row r="55" spans="1:14" ht="31.5" x14ac:dyDescent="0.25">
      <c r="A55" s="13" t="s">
        <v>281</v>
      </c>
      <c r="B55" s="13" t="s">
        <v>282</v>
      </c>
      <c r="C55" s="18" t="s">
        <v>283</v>
      </c>
      <c r="D55" s="13" t="s">
        <v>64</v>
      </c>
      <c r="E55" s="24"/>
      <c r="F55" s="7"/>
      <c r="G55" s="7"/>
      <c r="H55" s="7"/>
      <c r="I55" s="7"/>
      <c r="J55" s="7"/>
      <c r="K55" s="48"/>
      <c r="L55" s="48"/>
      <c r="M55" s="24"/>
      <c r="N55" s="24"/>
    </row>
    <row r="56" spans="1:14" ht="31.5" x14ac:dyDescent="0.25">
      <c r="A56" s="11" t="s">
        <v>284</v>
      </c>
      <c r="B56" s="11" t="s">
        <v>285</v>
      </c>
      <c r="C56" s="12" t="s">
        <v>56</v>
      </c>
      <c r="D56" s="11" t="s">
        <v>64</v>
      </c>
      <c r="E56" s="21"/>
      <c r="F56" s="21"/>
      <c r="G56" s="9">
        <v>14.5</v>
      </c>
      <c r="H56" s="9">
        <f>+G56*20</f>
        <v>290</v>
      </c>
      <c r="I56" s="9"/>
      <c r="J56" s="9"/>
      <c r="K56" s="25"/>
      <c r="L56" s="25"/>
      <c r="M56" s="25"/>
      <c r="N56" s="25"/>
    </row>
    <row r="57" spans="1:14" ht="31.5" x14ac:dyDescent="0.25">
      <c r="A57" s="11" t="s">
        <v>311</v>
      </c>
      <c r="B57" s="11" t="s">
        <v>285</v>
      </c>
      <c r="C57" s="12" t="s">
        <v>312</v>
      </c>
      <c r="D57" s="11" t="s">
        <v>64</v>
      </c>
      <c r="E57" s="21"/>
      <c r="F57" s="21"/>
      <c r="G57" s="9">
        <v>253.21</v>
      </c>
      <c r="H57" s="9">
        <f>+G57*10</f>
        <v>2532.1</v>
      </c>
      <c r="I57" s="9"/>
      <c r="J57" s="9"/>
      <c r="K57" s="25"/>
      <c r="L57" s="25"/>
      <c r="M57" s="25"/>
      <c r="N57" s="25"/>
    </row>
    <row r="58" spans="1:14" ht="31.5" x14ac:dyDescent="0.25">
      <c r="A58" s="7">
        <v>7</v>
      </c>
      <c r="B58" s="7" t="s">
        <v>74</v>
      </c>
      <c r="C58" s="8" t="s">
        <v>75</v>
      </c>
      <c r="D58" s="7" t="s">
        <v>24</v>
      </c>
      <c r="E58" s="24" t="s">
        <v>0</v>
      </c>
      <c r="F58" s="7"/>
      <c r="G58" s="7" t="s">
        <v>0</v>
      </c>
      <c r="H58" s="7"/>
      <c r="I58" s="7" t="s">
        <v>0</v>
      </c>
      <c r="J58" s="7"/>
      <c r="K58" s="48" t="s">
        <v>0</v>
      </c>
      <c r="L58" s="48"/>
      <c r="M58" s="24" t="s">
        <v>0</v>
      </c>
      <c r="N58" s="24"/>
    </row>
    <row r="59" spans="1:14" x14ac:dyDescent="0.25">
      <c r="A59" s="7" t="s">
        <v>76</v>
      </c>
      <c r="B59" s="7" t="s">
        <v>286</v>
      </c>
      <c r="C59" s="8" t="s">
        <v>287</v>
      </c>
      <c r="D59" s="7" t="s">
        <v>78</v>
      </c>
      <c r="E59" s="24"/>
      <c r="F59" s="7"/>
      <c r="G59" s="7"/>
      <c r="H59" s="7"/>
      <c r="I59" s="7"/>
      <c r="J59" s="7"/>
      <c r="K59" s="48"/>
      <c r="L59" s="48"/>
      <c r="M59" s="24"/>
      <c r="N59" s="24"/>
    </row>
    <row r="60" spans="1:14" x14ac:dyDescent="0.25">
      <c r="A60" s="11" t="s">
        <v>288</v>
      </c>
      <c r="B60" s="11" t="s">
        <v>289</v>
      </c>
      <c r="C60" s="12" t="s">
        <v>290</v>
      </c>
      <c r="D60" s="11" t="s">
        <v>78</v>
      </c>
      <c r="E60" s="21"/>
      <c r="F60" s="21"/>
      <c r="G60" s="9">
        <v>10</v>
      </c>
      <c r="H60" s="9">
        <v>210</v>
      </c>
      <c r="I60" s="9"/>
      <c r="J60" s="9"/>
      <c r="K60" s="25"/>
      <c r="L60" s="25"/>
      <c r="M60" s="25">
        <v>2</v>
      </c>
      <c r="N60" s="25">
        <v>40</v>
      </c>
    </row>
    <row r="61" spans="1:14" ht="28.5" customHeight="1" x14ac:dyDescent="0.25">
      <c r="A61" s="28">
        <v>8</v>
      </c>
      <c r="B61" s="28" t="s">
        <v>79</v>
      </c>
      <c r="C61" s="8" t="s">
        <v>313</v>
      </c>
      <c r="D61" s="28" t="s">
        <v>24</v>
      </c>
      <c r="E61" s="25" t="s">
        <v>0</v>
      </c>
      <c r="F61" s="9"/>
      <c r="G61" s="9" t="s">
        <v>0</v>
      </c>
      <c r="H61" s="9"/>
      <c r="I61" s="9" t="s">
        <v>0</v>
      </c>
      <c r="J61" s="9"/>
      <c r="K61" s="25" t="s">
        <v>0</v>
      </c>
      <c r="L61" s="25"/>
      <c r="M61" s="25" t="s">
        <v>0</v>
      </c>
      <c r="N61" s="25"/>
    </row>
    <row r="62" spans="1:14" ht="28.5" customHeight="1" x14ac:dyDescent="0.25">
      <c r="A62" s="11" t="s">
        <v>315</v>
      </c>
      <c r="B62" s="9" t="s">
        <v>317</v>
      </c>
      <c r="C62" s="12" t="s">
        <v>314</v>
      </c>
      <c r="D62" s="11" t="s">
        <v>84</v>
      </c>
      <c r="E62" s="21"/>
      <c r="F62" s="9"/>
      <c r="G62" s="9"/>
      <c r="H62" s="9"/>
      <c r="I62" s="9"/>
      <c r="J62" s="9"/>
      <c r="K62" s="25">
        <v>500</v>
      </c>
      <c r="L62" s="25">
        <f>+K62*2</f>
        <v>1000</v>
      </c>
      <c r="M62" s="25"/>
      <c r="N62" s="25"/>
    </row>
    <row r="63" spans="1:14" ht="29.25" customHeight="1" x14ac:dyDescent="0.25">
      <c r="A63" s="11" t="s">
        <v>316</v>
      </c>
      <c r="B63" s="11" t="s">
        <v>318</v>
      </c>
      <c r="C63" s="12" t="s">
        <v>292</v>
      </c>
      <c r="D63" s="11" t="s">
        <v>84</v>
      </c>
      <c r="E63" s="21"/>
      <c r="F63" s="21"/>
      <c r="G63" s="9"/>
      <c r="H63" s="9"/>
      <c r="I63" s="9"/>
      <c r="J63" s="9"/>
      <c r="K63" s="25">
        <v>5000</v>
      </c>
      <c r="L63" s="25">
        <f>+K63*0.25</f>
        <v>1250</v>
      </c>
      <c r="M63" s="25"/>
      <c r="N63" s="25"/>
    </row>
    <row r="64" spans="1:14" ht="31.5" x14ac:dyDescent="0.25">
      <c r="A64" s="7">
        <v>9</v>
      </c>
      <c r="B64" s="7" t="s">
        <v>97</v>
      </c>
      <c r="C64" s="8" t="s">
        <v>98</v>
      </c>
      <c r="D64" s="7" t="s">
        <v>24</v>
      </c>
      <c r="E64" s="25" t="s">
        <v>0</v>
      </c>
      <c r="F64" s="9"/>
      <c r="G64" s="9" t="s">
        <v>0</v>
      </c>
      <c r="H64" s="9"/>
      <c r="I64" s="9" t="s">
        <v>0</v>
      </c>
      <c r="J64" s="9"/>
      <c r="K64" s="25" t="s">
        <v>0</v>
      </c>
      <c r="L64" s="25"/>
      <c r="M64" s="25" t="s">
        <v>0</v>
      </c>
      <c r="N64" s="25"/>
    </row>
    <row r="65" spans="1:15" ht="47.25" x14ac:dyDescent="0.25">
      <c r="A65" s="7" t="s">
        <v>111</v>
      </c>
      <c r="B65" s="7" t="s">
        <v>112</v>
      </c>
      <c r="C65" s="8" t="s">
        <v>113</v>
      </c>
      <c r="D65" s="9"/>
      <c r="E65" s="25"/>
      <c r="F65" s="9"/>
      <c r="G65" s="9"/>
      <c r="H65" s="9"/>
      <c r="I65" s="9"/>
      <c r="J65" s="9"/>
      <c r="K65" s="25"/>
      <c r="L65" s="25"/>
      <c r="M65" s="25"/>
      <c r="N65" s="25"/>
    </row>
    <row r="66" spans="1:15" x14ac:dyDescent="0.25">
      <c r="A66" s="11" t="s">
        <v>114</v>
      </c>
      <c r="B66" s="11" t="s">
        <v>115</v>
      </c>
      <c r="C66" s="12" t="s">
        <v>104</v>
      </c>
      <c r="D66" s="11" t="s">
        <v>84</v>
      </c>
      <c r="E66" s="21"/>
      <c r="F66" s="9" t="s">
        <v>0</v>
      </c>
      <c r="G66" s="9"/>
      <c r="H66" s="9" t="s">
        <v>0</v>
      </c>
      <c r="I66" s="9"/>
      <c r="J66" s="9" t="s">
        <v>0</v>
      </c>
      <c r="K66" s="25">
        <v>255</v>
      </c>
      <c r="L66" s="25">
        <f>+K66*2</f>
        <v>510</v>
      </c>
      <c r="M66" s="25"/>
      <c r="N66" s="25" t="s">
        <v>0</v>
      </c>
    </row>
    <row r="67" spans="1:15" x14ac:dyDescent="0.25">
      <c r="A67" s="11" t="s">
        <v>294</v>
      </c>
      <c r="B67" s="11" t="s">
        <v>295</v>
      </c>
      <c r="C67" s="12" t="s">
        <v>291</v>
      </c>
      <c r="D67" s="11" t="s">
        <v>84</v>
      </c>
      <c r="E67" s="21"/>
      <c r="F67" s="9" t="s">
        <v>0</v>
      </c>
      <c r="G67" s="9"/>
      <c r="H67" s="9" t="s">
        <v>0</v>
      </c>
      <c r="I67" s="9"/>
      <c r="J67" s="9" t="s">
        <v>0</v>
      </c>
      <c r="K67" s="25"/>
      <c r="L67" s="25" t="s">
        <v>0</v>
      </c>
      <c r="M67" s="25"/>
      <c r="N67" s="25" t="s">
        <v>0</v>
      </c>
    </row>
    <row r="68" spans="1:15" x14ac:dyDescent="0.25">
      <c r="A68" s="11" t="s">
        <v>296</v>
      </c>
      <c r="B68" s="11" t="s">
        <v>297</v>
      </c>
      <c r="C68" s="12" t="s">
        <v>292</v>
      </c>
      <c r="D68" s="11" t="s">
        <v>293</v>
      </c>
      <c r="E68" s="29"/>
      <c r="F68" s="9"/>
      <c r="G68" s="29"/>
      <c r="H68" s="9"/>
      <c r="I68" s="9"/>
      <c r="J68" s="9"/>
      <c r="K68" s="29">
        <v>24220</v>
      </c>
      <c r="L68" s="29">
        <f>+K68*0.05</f>
        <v>1211</v>
      </c>
      <c r="M68" s="25"/>
      <c r="N68" s="25"/>
    </row>
    <row r="69" spans="1:15" s="22" customFormat="1" ht="31.5" x14ac:dyDescent="0.25">
      <c r="A69" s="24"/>
      <c r="B69" s="53" t="s">
        <v>298</v>
      </c>
      <c r="C69" s="53"/>
      <c r="D69" s="24" t="s">
        <v>24</v>
      </c>
      <c r="E69" s="25" t="s">
        <v>0</v>
      </c>
      <c r="F69" s="31"/>
      <c r="G69" s="25" t="s">
        <v>0</v>
      </c>
      <c r="H69" s="30">
        <f>+H63+H62+H57+H56+H60</f>
        <v>3032.1</v>
      </c>
      <c r="I69" s="25" t="s">
        <v>0</v>
      </c>
      <c r="J69" s="25"/>
      <c r="K69" s="25" t="s">
        <v>0</v>
      </c>
      <c r="L69" s="30">
        <f>+L68+L66+L63+L46+L62</f>
        <v>4043</v>
      </c>
      <c r="M69" s="25" t="s">
        <v>0</v>
      </c>
      <c r="N69" s="30">
        <f>+N60+N52+N51+N46+N31+N41</f>
        <v>5254</v>
      </c>
      <c r="O69" s="47"/>
    </row>
    <row r="70" spans="1:15" x14ac:dyDescent="0.25">
      <c r="A70" s="5" t="s">
        <v>183</v>
      </c>
    </row>
    <row r="71" spans="1:15" x14ac:dyDescent="0.25">
      <c r="A71" s="5" t="s">
        <v>299</v>
      </c>
    </row>
    <row r="72" spans="1:15" x14ac:dyDescent="0.25">
      <c r="A72" s="5" t="s">
        <v>300</v>
      </c>
    </row>
    <row r="73" spans="1:15" x14ac:dyDescent="0.25">
      <c r="A73" s="3"/>
    </row>
    <row r="74" spans="1:15" s="15" customFormat="1" x14ac:dyDescent="0.25">
      <c r="C74" s="14"/>
      <c r="E74" s="26"/>
      <c r="K74" s="26"/>
      <c r="L74" s="26"/>
      <c r="M74" s="26"/>
      <c r="N74" s="26"/>
    </row>
    <row r="75" spans="1:15" s="15" customFormat="1" x14ac:dyDescent="0.25">
      <c r="C75" s="16"/>
      <c r="E75" s="26"/>
      <c r="K75" s="26"/>
      <c r="L75" s="26"/>
      <c r="M75" s="26"/>
      <c r="N75" s="26"/>
    </row>
  </sheetData>
  <mergeCells count="13">
    <mergeCell ref="A3:N3"/>
    <mergeCell ref="A4:N4"/>
    <mergeCell ref="B69:C69"/>
    <mergeCell ref="K7:L7"/>
    <mergeCell ref="M7:N7"/>
    <mergeCell ref="A6:A8"/>
    <mergeCell ref="B6:B8"/>
    <mergeCell ref="C6:C8"/>
    <mergeCell ref="D6:D8"/>
    <mergeCell ref="E6:N6"/>
    <mergeCell ref="E7:F7"/>
    <mergeCell ref="G7:H7"/>
    <mergeCell ref="I7:J7"/>
  </mergeCells>
  <pageMargins left="0.7" right="0.7" top="0.75" bottom="0.75" header="0.3" footer="0.3"/>
  <pageSetup paperSize="9" scale="86" fitToHeight="0" orientation="landscape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86"/>
  <sheetViews>
    <sheetView tabSelected="1" workbookViewId="0">
      <selection activeCell="A6" sqref="A6:F6"/>
    </sheetView>
  </sheetViews>
  <sheetFormatPr defaultColWidth="9.140625" defaultRowHeight="15.75" x14ac:dyDescent="0.25"/>
  <cols>
    <col min="1" max="1" width="6.42578125" style="2" customWidth="1"/>
    <col min="2" max="2" width="9.5703125" style="2" customWidth="1"/>
    <col min="3" max="3" width="46.42578125" style="2" customWidth="1"/>
    <col min="4" max="6" width="14.28515625" style="2" customWidth="1"/>
    <col min="7" max="16384" width="9.140625" style="2"/>
  </cols>
  <sheetData>
    <row r="1" spans="1:6" ht="22.5" customHeight="1" x14ac:dyDescent="0.25">
      <c r="A1" s="17" t="s">
        <v>188</v>
      </c>
    </row>
    <row r="2" spans="1:6" ht="18.75" customHeight="1" x14ac:dyDescent="0.25">
      <c r="A2" s="17" t="s">
        <v>1</v>
      </c>
      <c r="B2" s="1"/>
      <c r="C2" s="34" t="s">
        <v>303</v>
      </c>
    </row>
    <row r="3" spans="1:6" ht="10.5" customHeight="1" x14ac:dyDescent="0.25">
      <c r="A3" s="3"/>
    </row>
    <row r="4" spans="1:6" x14ac:dyDescent="0.25">
      <c r="A4" s="61" t="s">
        <v>2</v>
      </c>
      <c r="B4" s="61"/>
      <c r="C4" s="61"/>
      <c r="D4" s="61"/>
      <c r="E4" s="61"/>
      <c r="F4" s="61"/>
    </row>
    <row r="5" spans="1:6" x14ac:dyDescent="0.25">
      <c r="A5" s="62" t="s">
        <v>322</v>
      </c>
      <c r="B5" s="62"/>
      <c r="C5" s="62"/>
      <c r="D5" s="62"/>
      <c r="E5" s="62"/>
      <c r="F5" s="62"/>
    </row>
    <row r="6" spans="1:6" x14ac:dyDescent="0.25">
      <c r="A6" s="63" t="s">
        <v>324</v>
      </c>
      <c r="B6" s="63"/>
      <c r="C6" s="63"/>
      <c r="D6" s="63"/>
      <c r="E6" s="63"/>
      <c r="F6" s="63"/>
    </row>
    <row r="7" spans="1:6" ht="8.25" customHeight="1" x14ac:dyDescent="0.25">
      <c r="A7" s="50"/>
      <c r="B7" s="50"/>
      <c r="C7" s="50"/>
      <c r="D7" s="50"/>
      <c r="E7" s="50"/>
      <c r="F7" s="50"/>
    </row>
    <row r="8" spans="1:6" x14ac:dyDescent="0.25">
      <c r="A8" s="55" t="s">
        <v>3</v>
      </c>
      <c r="B8" s="55" t="s">
        <v>4</v>
      </c>
      <c r="C8" s="55" t="s">
        <v>5</v>
      </c>
      <c r="D8" s="55" t="s">
        <v>6</v>
      </c>
      <c r="E8" s="60" t="s">
        <v>7</v>
      </c>
      <c r="F8" s="60"/>
    </row>
    <row r="9" spans="1:6" ht="31.5" x14ac:dyDescent="0.25">
      <c r="A9" s="55"/>
      <c r="B9" s="55"/>
      <c r="C9" s="55"/>
      <c r="D9" s="55"/>
      <c r="E9" s="32" t="s">
        <v>8</v>
      </c>
      <c r="F9" s="6" t="s">
        <v>9</v>
      </c>
    </row>
    <row r="10" spans="1:6" x14ac:dyDescent="0.25">
      <c r="A10" s="33">
        <v>1</v>
      </c>
      <c r="B10" s="33" t="s">
        <v>10</v>
      </c>
      <c r="C10" s="35" t="s">
        <v>11</v>
      </c>
      <c r="D10" s="42"/>
      <c r="E10" s="42"/>
      <c r="F10" s="42"/>
    </row>
    <row r="11" spans="1:6" x14ac:dyDescent="0.25">
      <c r="A11" s="36" t="s">
        <v>12</v>
      </c>
      <c r="B11" s="36" t="s">
        <v>13</v>
      </c>
      <c r="C11" s="37" t="s">
        <v>323</v>
      </c>
      <c r="D11" s="43" t="s">
        <v>15</v>
      </c>
      <c r="E11" s="43">
        <v>1</v>
      </c>
      <c r="F11" s="43" t="s">
        <v>0</v>
      </c>
    </row>
    <row r="12" spans="1:6" x14ac:dyDescent="0.25">
      <c r="A12" s="36" t="s">
        <v>16</v>
      </c>
      <c r="B12" s="36" t="s">
        <v>17</v>
      </c>
      <c r="C12" s="37" t="s">
        <v>18</v>
      </c>
      <c r="D12" s="43" t="s">
        <v>15</v>
      </c>
      <c r="E12" s="43"/>
      <c r="F12" s="43" t="s">
        <v>0</v>
      </c>
    </row>
    <row r="13" spans="1:6" x14ac:dyDescent="0.25">
      <c r="A13" s="36" t="s">
        <v>19</v>
      </c>
      <c r="B13" s="36" t="s">
        <v>20</v>
      </c>
      <c r="C13" s="37" t="s">
        <v>21</v>
      </c>
      <c r="D13" s="43" t="s">
        <v>15</v>
      </c>
      <c r="E13" s="43">
        <v>1</v>
      </c>
      <c r="F13" s="43" t="s">
        <v>0</v>
      </c>
    </row>
    <row r="14" spans="1:6" x14ac:dyDescent="0.25">
      <c r="A14" s="33">
        <v>2</v>
      </c>
      <c r="B14" s="33" t="s">
        <v>22</v>
      </c>
      <c r="C14" s="35" t="s">
        <v>23</v>
      </c>
      <c r="D14" s="42" t="s">
        <v>24</v>
      </c>
      <c r="E14" s="42" t="s">
        <v>0</v>
      </c>
      <c r="F14" s="42">
        <f>F15+F16</f>
        <v>2324</v>
      </c>
    </row>
    <row r="15" spans="1:6" x14ac:dyDescent="0.25">
      <c r="A15" s="36" t="s">
        <v>25</v>
      </c>
      <c r="B15" s="36" t="s">
        <v>26</v>
      </c>
      <c r="C15" s="37" t="s">
        <v>27</v>
      </c>
      <c r="D15" s="43" t="s">
        <v>28</v>
      </c>
      <c r="E15" s="43">
        <v>2</v>
      </c>
      <c r="F15" s="43">
        <v>350</v>
      </c>
    </row>
    <row r="16" spans="1:6" x14ac:dyDescent="0.25">
      <c r="A16" s="36" t="s">
        <v>29</v>
      </c>
      <c r="B16" s="36" t="s">
        <v>30</v>
      </c>
      <c r="C16" s="37" t="s">
        <v>31</v>
      </c>
      <c r="D16" s="43" t="s">
        <v>28</v>
      </c>
      <c r="E16" s="43">
        <f>+'B1'!M46+'B1'!K46</f>
        <v>304</v>
      </c>
      <c r="F16" s="43">
        <v>1974</v>
      </c>
    </row>
    <row r="17" spans="1:6" x14ac:dyDescent="0.25">
      <c r="A17" s="33">
        <v>3</v>
      </c>
      <c r="B17" s="33" t="s">
        <v>32</v>
      </c>
      <c r="C17" s="35" t="s">
        <v>33</v>
      </c>
      <c r="D17" s="42" t="s">
        <v>24</v>
      </c>
      <c r="E17" s="42" t="s">
        <v>0</v>
      </c>
      <c r="F17" s="42">
        <f>F19+F20</f>
        <v>2962</v>
      </c>
    </row>
    <row r="18" spans="1:6" x14ac:dyDescent="0.25">
      <c r="A18" s="36" t="s">
        <v>34</v>
      </c>
      <c r="B18" s="36" t="s">
        <v>35</v>
      </c>
      <c r="C18" s="37" t="s">
        <v>36</v>
      </c>
      <c r="D18" s="43" t="s">
        <v>37</v>
      </c>
      <c r="E18" s="43">
        <v>10</v>
      </c>
      <c r="F18" s="43" t="s">
        <v>0</v>
      </c>
    </row>
    <row r="19" spans="1:6" ht="47.25" x14ac:dyDescent="0.25">
      <c r="A19" s="36" t="s">
        <v>38</v>
      </c>
      <c r="B19" s="36" t="s">
        <v>39</v>
      </c>
      <c r="C19" s="37" t="s">
        <v>40</v>
      </c>
      <c r="D19" s="43" t="s">
        <v>28</v>
      </c>
      <c r="E19" s="43">
        <v>7</v>
      </c>
      <c r="F19" s="43">
        <v>2200</v>
      </c>
    </row>
    <row r="20" spans="1:6" ht="47.25" x14ac:dyDescent="0.25">
      <c r="A20" s="36" t="s">
        <v>41</v>
      </c>
      <c r="B20" s="38" t="s">
        <v>42</v>
      </c>
      <c r="C20" s="37" t="s">
        <v>43</v>
      </c>
      <c r="D20" s="43" t="s">
        <v>28</v>
      </c>
      <c r="E20" s="43">
        <v>3</v>
      </c>
      <c r="F20" s="43">
        <v>762</v>
      </c>
    </row>
    <row r="21" spans="1:6" x14ac:dyDescent="0.25">
      <c r="A21" s="33">
        <v>4</v>
      </c>
      <c r="B21" s="33" t="s">
        <v>44</v>
      </c>
      <c r="C21" s="35" t="s">
        <v>45</v>
      </c>
      <c r="D21" s="42" t="s">
        <v>24</v>
      </c>
      <c r="E21" s="42" t="s">
        <v>0</v>
      </c>
      <c r="F21" s="42"/>
    </row>
    <row r="22" spans="1:6" ht="31.5" x14ac:dyDescent="0.25">
      <c r="A22" s="36" t="s">
        <v>46</v>
      </c>
      <c r="B22" s="36" t="s">
        <v>47</v>
      </c>
      <c r="C22" s="37" t="s">
        <v>48</v>
      </c>
      <c r="D22" s="43" t="s">
        <v>28</v>
      </c>
      <c r="E22" s="43"/>
      <c r="F22" s="43"/>
    </row>
    <row r="23" spans="1:6" ht="31.5" x14ac:dyDescent="0.25">
      <c r="A23" s="36" t="s">
        <v>49</v>
      </c>
      <c r="B23" s="38" t="s">
        <v>50</v>
      </c>
      <c r="C23" s="39" t="s">
        <v>51</v>
      </c>
      <c r="D23" s="43" t="s">
        <v>28</v>
      </c>
      <c r="E23" s="43"/>
      <c r="F23" s="43"/>
    </row>
    <row r="24" spans="1:6" x14ac:dyDescent="0.25">
      <c r="A24" s="33">
        <v>5</v>
      </c>
      <c r="B24" s="33" t="s">
        <v>52</v>
      </c>
      <c r="C24" s="35" t="s">
        <v>53</v>
      </c>
      <c r="D24" s="42" t="s">
        <v>24</v>
      </c>
      <c r="E24" s="42" t="s">
        <v>0</v>
      </c>
      <c r="F24" s="42"/>
    </row>
    <row r="25" spans="1:6" ht="18" customHeight="1" x14ac:dyDescent="0.25">
      <c r="A25" s="36" t="s">
        <v>54</v>
      </c>
      <c r="B25" s="36" t="s">
        <v>55</v>
      </c>
      <c r="C25" s="39" t="s">
        <v>56</v>
      </c>
      <c r="D25" s="43" t="s">
        <v>28</v>
      </c>
      <c r="E25" s="43"/>
      <c r="F25" s="43"/>
    </row>
    <row r="26" spans="1:6" x14ac:dyDescent="0.25">
      <c r="A26" s="36" t="s">
        <v>57</v>
      </c>
      <c r="B26" s="36" t="s">
        <v>58</v>
      </c>
      <c r="C26" s="39" t="s">
        <v>31</v>
      </c>
      <c r="D26" s="43" t="s">
        <v>28</v>
      </c>
      <c r="E26" s="43"/>
      <c r="F26" s="43"/>
    </row>
    <row r="27" spans="1:6" ht="31.5" x14ac:dyDescent="0.25">
      <c r="A27" s="33">
        <v>6</v>
      </c>
      <c r="B27" s="33" t="s">
        <v>59</v>
      </c>
      <c r="C27" s="35" t="s">
        <v>60</v>
      </c>
      <c r="D27" s="42" t="s">
        <v>24</v>
      </c>
      <c r="E27" s="42" t="s">
        <v>0</v>
      </c>
      <c r="F27" s="46">
        <f>F28+F29</f>
        <v>2822.1</v>
      </c>
    </row>
    <row r="28" spans="1:6" x14ac:dyDescent="0.25">
      <c r="A28" s="36" t="s">
        <v>61</v>
      </c>
      <c r="B28" s="36" t="s">
        <v>62</v>
      </c>
      <c r="C28" s="37" t="s">
        <v>63</v>
      </c>
      <c r="D28" s="43" t="s">
        <v>64</v>
      </c>
      <c r="E28" s="43">
        <v>14.5</v>
      </c>
      <c r="F28" s="43">
        <f>+E28*20</f>
        <v>290</v>
      </c>
    </row>
    <row r="29" spans="1:6" x14ac:dyDescent="0.25">
      <c r="A29" s="36" t="s">
        <v>65</v>
      </c>
      <c r="B29" s="36" t="s">
        <v>66</v>
      </c>
      <c r="C29" s="37" t="s">
        <v>67</v>
      </c>
      <c r="D29" s="43" t="s">
        <v>64</v>
      </c>
      <c r="E29" s="43">
        <v>253.21</v>
      </c>
      <c r="F29" s="43">
        <f>+E29*10</f>
        <v>2532.1</v>
      </c>
    </row>
    <row r="30" spans="1:6" x14ac:dyDescent="0.25">
      <c r="A30" s="36" t="s">
        <v>304</v>
      </c>
      <c r="B30" s="36" t="s">
        <v>307</v>
      </c>
      <c r="C30" s="37" t="s">
        <v>308</v>
      </c>
      <c r="D30" s="43"/>
      <c r="E30" s="43"/>
      <c r="F30" s="43"/>
    </row>
    <row r="31" spans="1:6" x14ac:dyDescent="0.25">
      <c r="A31" s="36" t="s">
        <v>305</v>
      </c>
      <c r="B31" s="36" t="s">
        <v>306</v>
      </c>
      <c r="C31" s="37" t="s">
        <v>309</v>
      </c>
      <c r="D31" s="43"/>
      <c r="E31" s="43"/>
      <c r="F31" s="43"/>
    </row>
    <row r="32" spans="1:6" x14ac:dyDescent="0.25">
      <c r="A32" s="36" t="s">
        <v>68</v>
      </c>
      <c r="B32" s="38" t="s">
        <v>69</v>
      </c>
      <c r="C32" s="37" t="s">
        <v>70</v>
      </c>
      <c r="D32" s="43" t="s">
        <v>64</v>
      </c>
      <c r="E32" s="43"/>
      <c r="F32" s="43"/>
    </row>
    <row r="33" spans="1:6" x14ac:dyDescent="0.25">
      <c r="A33" s="36" t="s">
        <v>71</v>
      </c>
      <c r="B33" s="36" t="s">
        <v>72</v>
      </c>
      <c r="C33" s="37" t="s">
        <v>73</v>
      </c>
      <c r="D33" s="43" t="s">
        <v>64</v>
      </c>
      <c r="E33" s="43"/>
      <c r="F33" s="43"/>
    </row>
    <row r="34" spans="1:6" x14ac:dyDescent="0.25">
      <c r="A34" s="33">
        <v>7</v>
      </c>
      <c r="B34" s="33" t="s">
        <v>74</v>
      </c>
      <c r="C34" s="35" t="s">
        <v>75</v>
      </c>
      <c r="D34" s="42" t="s">
        <v>24</v>
      </c>
      <c r="E34" s="42" t="s">
        <v>0</v>
      </c>
      <c r="F34" s="42">
        <f>F35</f>
        <v>250</v>
      </c>
    </row>
    <row r="35" spans="1:6" x14ac:dyDescent="0.25">
      <c r="A35" s="36" t="s">
        <v>76</v>
      </c>
      <c r="B35" s="36" t="s">
        <v>74</v>
      </c>
      <c r="C35" s="37" t="s">
        <v>77</v>
      </c>
      <c r="D35" s="43" t="s">
        <v>78</v>
      </c>
      <c r="E35" s="43">
        <f>+'B1'!G60+'B1'!M60</f>
        <v>12</v>
      </c>
      <c r="F35" s="43">
        <f>+'B1'!N60+'B1'!H60</f>
        <v>250</v>
      </c>
    </row>
    <row r="36" spans="1:6" x14ac:dyDescent="0.25">
      <c r="A36" s="33">
        <v>8</v>
      </c>
      <c r="B36" s="33" t="s">
        <v>79</v>
      </c>
      <c r="C36" s="35" t="s">
        <v>80</v>
      </c>
      <c r="D36" s="42" t="s">
        <v>24</v>
      </c>
      <c r="E36" s="42" t="s">
        <v>0</v>
      </c>
      <c r="F36" s="42">
        <f>F42+F43</f>
        <v>2250</v>
      </c>
    </row>
    <row r="37" spans="1:6" x14ac:dyDescent="0.25">
      <c r="A37" s="36" t="s">
        <v>81</v>
      </c>
      <c r="B37" s="36" t="s">
        <v>82</v>
      </c>
      <c r="C37" s="37" t="s">
        <v>83</v>
      </c>
      <c r="D37" s="43" t="s">
        <v>84</v>
      </c>
      <c r="E37" s="43"/>
      <c r="F37" s="43"/>
    </row>
    <row r="38" spans="1:6" x14ac:dyDescent="0.25">
      <c r="A38" s="36" t="s">
        <v>85</v>
      </c>
      <c r="B38" s="36" t="s">
        <v>86</v>
      </c>
      <c r="C38" s="37" t="s">
        <v>87</v>
      </c>
      <c r="D38" s="43" t="s">
        <v>84</v>
      </c>
      <c r="E38" s="43"/>
      <c r="F38" s="43"/>
    </row>
    <row r="39" spans="1:6" x14ac:dyDescent="0.25">
      <c r="A39" s="36" t="s">
        <v>88</v>
      </c>
      <c r="B39" s="36" t="s">
        <v>89</v>
      </c>
      <c r="C39" s="37" t="s">
        <v>90</v>
      </c>
      <c r="D39" s="43" t="s">
        <v>84</v>
      </c>
      <c r="E39" s="43"/>
      <c r="F39" s="43"/>
    </row>
    <row r="40" spans="1:6" x14ac:dyDescent="0.25">
      <c r="A40" s="36" t="s">
        <v>91</v>
      </c>
      <c r="B40" s="36" t="s">
        <v>92</v>
      </c>
      <c r="C40" s="37" t="s">
        <v>93</v>
      </c>
      <c r="D40" s="43" t="s">
        <v>28</v>
      </c>
      <c r="E40" s="43"/>
      <c r="F40" s="43"/>
    </row>
    <row r="41" spans="1:6" x14ac:dyDescent="0.25">
      <c r="A41" s="36" t="s">
        <v>319</v>
      </c>
      <c r="B41" s="36" t="s">
        <v>95</v>
      </c>
      <c r="C41" s="37" t="s">
        <v>96</v>
      </c>
      <c r="D41" s="43" t="s">
        <v>28</v>
      </c>
      <c r="E41" s="43"/>
      <c r="F41" s="43"/>
    </row>
    <row r="42" spans="1:6" ht="18" customHeight="1" x14ac:dyDescent="0.25">
      <c r="A42" s="36" t="s">
        <v>94</v>
      </c>
      <c r="B42" s="36" t="s">
        <v>317</v>
      </c>
      <c r="C42" s="39" t="s">
        <v>314</v>
      </c>
      <c r="D42" s="43" t="s">
        <v>84</v>
      </c>
      <c r="E42" s="43">
        <v>500</v>
      </c>
      <c r="F42" s="43">
        <v>1000</v>
      </c>
    </row>
    <row r="43" spans="1:6" ht="20.25" customHeight="1" x14ac:dyDescent="0.25">
      <c r="A43" s="36" t="s">
        <v>320</v>
      </c>
      <c r="B43" s="36" t="s">
        <v>318</v>
      </c>
      <c r="C43" s="39" t="s">
        <v>292</v>
      </c>
      <c r="D43" s="43" t="s">
        <v>321</v>
      </c>
      <c r="E43" s="43">
        <v>5000</v>
      </c>
      <c r="F43" s="43">
        <v>1250</v>
      </c>
    </row>
    <row r="44" spans="1:6" x14ac:dyDescent="0.25">
      <c r="A44" s="33">
        <v>9</v>
      </c>
      <c r="B44" s="33" t="s">
        <v>97</v>
      </c>
      <c r="C44" s="35" t="s">
        <v>98</v>
      </c>
      <c r="D44" s="42" t="s">
        <v>24</v>
      </c>
      <c r="E44" s="42" t="s">
        <v>0</v>
      </c>
      <c r="F44" s="44">
        <f>F50+F51</f>
        <v>1721</v>
      </c>
    </row>
    <row r="45" spans="1:6" x14ac:dyDescent="0.25">
      <c r="A45" s="33" t="s">
        <v>99</v>
      </c>
      <c r="B45" s="33" t="s">
        <v>100</v>
      </c>
      <c r="C45" s="35" t="s">
        <v>101</v>
      </c>
      <c r="D45" s="43"/>
      <c r="E45" s="43"/>
      <c r="F45" s="43"/>
    </row>
    <row r="46" spans="1:6" x14ac:dyDescent="0.25">
      <c r="A46" s="38" t="s">
        <v>102</v>
      </c>
      <c r="B46" s="38" t="s">
        <v>103</v>
      </c>
      <c r="C46" s="39" t="s">
        <v>104</v>
      </c>
      <c r="D46" s="40" t="s">
        <v>84</v>
      </c>
      <c r="E46" s="43"/>
      <c r="F46" s="43" t="s">
        <v>0</v>
      </c>
    </row>
    <row r="47" spans="1:6" ht="31.5" x14ac:dyDescent="0.25">
      <c r="A47" s="38" t="s">
        <v>105</v>
      </c>
      <c r="B47" s="38" t="s">
        <v>106</v>
      </c>
      <c r="C47" s="39" t="s">
        <v>107</v>
      </c>
      <c r="D47" s="40" t="s">
        <v>185</v>
      </c>
      <c r="E47" s="43"/>
      <c r="F47" s="43"/>
    </row>
    <row r="48" spans="1:6" x14ac:dyDescent="0.25">
      <c r="A48" s="38" t="s">
        <v>108</v>
      </c>
      <c r="B48" s="38" t="s">
        <v>109</v>
      </c>
      <c r="C48" s="39" t="s">
        <v>110</v>
      </c>
      <c r="D48" s="40" t="s">
        <v>28</v>
      </c>
      <c r="E48" s="43"/>
      <c r="F48" s="43"/>
    </row>
    <row r="49" spans="1:6" ht="31.5" x14ac:dyDescent="0.25">
      <c r="A49" s="33" t="s">
        <v>111</v>
      </c>
      <c r="B49" s="33" t="s">
        <v>112</v>
      </c>
      <c r="C49" s="35" t="s">
        <v>113</v>
      </c>
      <c r="D49" s="43"/>
      <c r="E49" s="43"/>
      <c r="F49" s="41"/>
    </row>
    <row r="50" spans="1:6" x14ac:dyDescent="0.25">
      <c r="A50" s="38" t="s">
        <v>114</v>
      </c>
      <c r="B50" s="38" t="s">
        <v>115</v>
      </c>
      <c r="C50" s="39" t="s">
        <v>104</v>
      </c>
      <c r="D50" s="40" t="s">
        <v>84</v>
      </c>
      <c r="E50" s="43">
        <v>255</v>
      </c>
      <c r="F50" s="43">
        <f>+E50*2</f>
        <v>510</v>
      </c>
    </row>
    <row r="51" spans="1:6" ht="31.5" x14ac:dyDescent="0.25">
      <c r="A51" s="38" t="s">
        <v>116</v>
      </c>
      <c r="B51" s="38" t="s">
        <v>117</v>
      </c>
      <c r="C51" s="39" t="s">
        <v>107</v>
      </c>
      <c r="D51" s="40" t="s">
        <v>185</v>
      </c>
      <c r="E51" s="41">
        <f>+'B1'!K68</f>
        <v>24220</v>
      </c>
      <c r="F51" s="41">
        <f>+E51*0.05</f>
        <v>1211</v>
      </c>
    </row>
    <row r="52" spans="1:6" x14ac:dyDescent="0.25">
      <c r="A52" s="38" t="s">
        <v>118</v>
      </c>
      <c r="B52" s="38" t="s">
        <v>119</v>
      </c>
      <c r="C52" s="39" t="s">
        <v>110</v>
      </c>
      <c r="D52" s="40" t="s">
        <v>28</v>
      </c>
      <c r="E52" s="43"/>
      <c r="F52" s="43"/>
    </row>
    <row r="53" spans="1:6" x14ac:dyDescent="0.25">
      <c r="A53" s="33">
        <v>10</v>
      </c>
      <c r="B53" s="33" t="s">
        <v>120</v>
      </c>
      <c r="C53" s="35" t="s">
        <v>121</v>
      </c>
      <c r="D53" s="42" t="s">
        <v>24</v>
      </c>
      <c r="E53" s="42" t="s">
        <v>0</v>
      </c>
      <c r="F53" s="42"/>
    </row>
    <row r="54" spans="1:6" x14ac:dyDescent="0.25">
      <c r="A54" s="36" t="s">
        <v>122</v>
      </c>
      <c r="B54" s="36" t="s">
        <v>123</v>
      </c>
      <c r="C54" s="37" t="s">
        <v>124</v>
      </c>
      <c r="D54" s="43" t="s">
        <v>64</v>
      </c>
      <c r="E54" s="43"/>
      <c r="F54" s="43"/>
    </row>
    <row r="55" spans="1:6" ht="18.75" x14ac:dyDescent="0.25">
      <c r="A55" s="36" t="s">
        <v>125</v>
      </c>
      <c r="B55" s="36" t="s">
        <v>126</v>
      </c>
      <c r="C55" s="37" t="s">
        <v>127</v>
      </c>
      <c r="D55" s="43" t="s">
        <v>186</v>
      </c>
      <c r="E55" s="43"/>
      <c r="F55" s="43"/>
    </row>
    <row r="56" spans="1:6" x14ac:dyDescent="0.25">
      <c r="A56" s="36" t="s">
        <v>128</v>
      </c>
      <c r="B56" s="36" t="s">
        <v>129</v>
      </c>
      <c r="C56" s="37" t="s">
        <v>130</v>
      </c>
      <c r="D56" s="43" t="s">
        <v>131</v>
      </c>
      <c r="E56" s="43"/>
      <c r="F56" s="43"/>
    </row>
    <row r="57" spans="1:6" x14ac:dyDescent="0.25">
      <c r="A57" s="36" t="s">
        <v>132</v>
      </c>
      <c r="B57" s="36" t="s">
        <v>133</v>
      </c>
      <c r="C57" s="37" t="s">
        <v>134</v>
      </c>
      <c r="D57" s="43" t="s">
        <v>135</v>
      </c>
      <c r="E57" s="43"/>
      <c r="F57" s="43"/>
    </row>
    <row r="58" spans="1:6" x14ac:dyDescent="0.25">
      <c r="A58" s="33">
        <v>11</v>
      </c>
      <c r="B58" s="33" t="s">
        <v>3</v>
      </c>
      <c r="C58" s="35" t="s">
        <v>136</v>
      </c>
      <c r="D58" s="42" t="s">
        <v>24</v>
      </c>
      <c r="E58" s="42" t="s">
        <v>0</v>
      </c>
      <c r="F58" s="42"/>
    </row>
    <row r="59" spans="1:6" x14ac:dyDescent="0.25">
      <c r="A59" s="36" t="s">
        <v>137</v>
      </c>
      <c r="B59" s="36" t="s">
        <v>138</v>
      </c>
      <c r="C59" s="37" t="s">
        <v>139</v>
      </c>
      <c r="D59" s="43" t="s">
        <v>28</v>
      </c>
      <c r="E59" s="43"/>
      <c r="F59" s="43"/>
    </row>
    <row r="60" spans="1:6" x14ac:dyDescent="0.25">
      <c r="A60" s="36" t="s">
        <v>140</v>
      </c>
      <c r="B60" s="36" t="s">
        <v>141</v>
      </c>
      <c r="C60" s="37" t="s">
        <v>142</v>
      </c>
      <c r="D60" s="43" t="s">
        <v>28</v>
      </c>
      <c r="E60" s="43"/>
      <c r="F60" s="43"/>
    </row>
    <row r="61" spans="1:6" x14ac:dyDescent="0.25">
      <c r="A61" s="36" t="s">
        <v>143</v>
      </c>
      <c r="B61" s="36" t="s">
        <v>144</v>
      </c>
      <c r="C61" s="37" t="s">
        <v>145</v>
      </c>
      <c r="D61" s="43" t="s">
        <v>28</v>
      </c>
      <c r="E61" s="43"/>
      <c r="F61" s="43"/>
    </row>
    <row r="62" spans="1:6" x14ac:dyDescent="0.25">
      <c r="A62" s="33">
        <v>12</v>
      </c>
      <c r="B62" s="33" t="s">
        <v>146</v>
      </c>
      <c r="C62" s="35" t="s">
        <v>147</v>
      </c>
      <c r="D62" s="42" t="s">
        <v>24</v>
      </c>
      <c r="E62" s="42" t="s">
        <v>0</v>
      </c>
      <c r="F62" s="42"/>
    </row>
    <row r="63" spans="1:6" x14ac:dyDescent="0.25">
      <c r="A63" s="36" t="s">
        <v>148</v>
      </c>
      <c r="B63" s="36" t="s">
        <v>149</v>
      </c>
      <c r="C63" s="37" t="s">
        <v>150</v>
      </c>
      <c r="D63" s="43" t="s">
        <v>28</v>
      </c>
      <c r="E63" s="43"/>
      <c r="F63" s="43"/>
    </row>
    <row r="64" spans="1:6" x14ac:dyDescent="0.25">
      <c r="A64" s="36" t="s">
        <v>151</v>
      </c>
      <c r="B64" s="36" t="s">
        <v>152</v>
      </c>
      <c r="C64" s="37" t="s">
        <v>153</v>
      </c>
      <c r="D64" s="43" t="s">
        <v>28</v>
      </c>
      <c r="E64" s="43"/>
      <c r="F64" s="43"/>
    </row>
    <row r="65" spans="1:6" ht="31.5" x14ac:dyDescent="0.25">
      <c r="A65" s="36" t="s">
        <v>154</v>
      </c>
      <c r="B65" s="36" t="s">
        <v>155</v>
      </c>
      <c r="C65" s="37" t="s">
        <v>156</v>
      </c>
      <c r="D65" s="43" t="s">
        <v>28</v>
      </c>
      <c r="E65" s="43"/>
      <c r="F65" s="43"/>
    </row>
    <row r="66" spans="1:6" x14ac:dyDescent="0.25">
      <c r="A66" s="33">
        <v>13</v>
      </c>
      <c r="B66" s="33" t="s">
        <v>157</v>
      </c>
      <c r="C66" s="35" t="s">
        <v>158</v>
      </c>
      <c r="D66" s="42" t="s">
        <v>24</v>
      </c>
      <c r="E66" s="42" t="s">
        <v>0</v>
      </c>
      <c r="F66" s="42"/>
    </row>
    <row r="67" spans="1:6" x14ac:dyDescent="0.25">
      <c r="A67" s="36" t="s">
        <v>159</v>
      </c>
      <c r="B67" s="36" t="s">
        <v>160</v>
      </c>
      <c r="C67" s="37" t="s">
        <v>161</v>
      </c>
      <c r="D67" s="43" t="s">
        <v>24</v>
      </c>
      <c r="E67" s="43" t="s">
        <v>0</v>
      </c>
      <c r="F67" s="43"/>
    </row>
    <row r="68" spans="1:6" x14ac:dyDescent="0.25">
      <c r="A68" s="36" t="s">
        <v>162</v>
      </c>
      <c r="B68" s="36" t="s">
        <v>163</v>
      </c>
      <c r="C68" s="37" t="s">
        <v>164</v>
      </c>
      <c r="D68" s="43" t="s">
        <v>24</v>
      </c>
      <c r="E68" s="43" t="s">
        <v>0</v>
      </c>
      <c r="F68" s="43"/>
    </row>
    <row r="69" spans="1:6" ht="31.5" x14ac:dyDescent="0.25">
      <c r="A69" s="33">
        <v>14</v>
      </c>
      <c r="B69" s="33" t="s">
        <v>165</v>
      </c>
      <c r="C69" s="35" t="s">
        <v>166</v>
      </c>
      <c r="D69" s="42" t="s">
        <v>24</v>
      </c>
      <c r="E69" s="42" t="s">
        <v>0</v>
      </c>
      <c r="F69" s="43"/>
    </row>
    <row r="70" spans="1:6" x14ac:dyDescent="0.25">
      <c r="A70" s="33">
        <v>15</v>
      </c>
      <c r="B70" s="33" t="s">
        <v>167</v>
      </c>
      <c r="C70" s="35" t="s">
        <v>168</v>
      </c>
      <c r="D70" s="42" t="s">
        <v>24</v>
      </c>
      <c r="E70" s="45" t="s">
        <v>0</v>
      </c>
      <c r="F70" s="43"/>
    </row>
    <row r="71" spans="1:6" x14ac:dyDescent="0.25">
      <c r="A71" s="36" t="s">
        <v>169</v>
      </c>
      <c r="B71" s="36" t="s">
        <v>170</v>
      </c>
      <c r="C71" s="37" t="s">
        <v>171</v>
      </c>
      <c r="D71" s="43" t="s">
        <v>28</v>
      </c>
      <c r="E71" s="43"/>
      <c r="F71" s="43"/>
    </row>
    <row r="72" spans="1:6" x14ac:dyDescent="0.25">
      <c r="A72" s="36" t="s">
        <v>172</v>
      </c>
      <c r="B72" s="36" t="s">
        <v>173</v>
      </c>
      <c r="C72" s="37" t="s">
        <v>174</v>
      </c>
      <c r="D72" s="43" t="s">
        <v>28</v>
      </c>
      <c r="E72" s="43"/>
      <c r="F72" s="43"/>
    </row>
    <row r="73" spans="1:6" ht="18.75" x14ac:dyDescent="0.25">
      <c r="A73" s="36" t="s">
        <v>175</v>
      </c>
      <c r="B73" s="36" t="s">
        <v>176</v>
      </c>
      <c r="C73" s="37" t="s">
        <v>177</v>
      </c>
      <c r="D73" s="43" t="s">
        <v>187</v>
      </c>
      <c r="E73" s="43"/>
      <c r="F73" s="43"/>
    </row>
    <row r="74" spans="1:6" ht="31.5" x14ac:dyDescent="0.25">
      <c r="A74" s="36" t="s">
        <v>178</v>
      </c>
      <c r="B74" s="36" t="s">
        <v>179</v>
      </c>
      <c r="C74" s="37" t="s">
        <v>180</v>
      </c>
      <c r="D74" s="43" t="s">
        <v>135</v>
      </c>
      <c r="E74" s="43"/>
      <c r="F74" s="43"/>
    </row>
    <row r="75" spans="1:6" x14ac:dyDescent="0.25">
      <c r="A75" s="33">
        <v>16</v>
      </c>
      <c r="B75" s="33"/>
      <c r="C75" s="35" t="s">
        <v>181</v>
      </c>
      <c r="D75" s="43"/>
      <c r="E75" s="43"/>
      <c r="F75" s="43"/>
    </row>
    <row r="76" spans="1:6" x14ac:dyDescent="0.25">
      <c r="A76" s="36"/>
      <c r="B76" s="60" t="s">
        <v>182</v>
      </c>
      <c r="C76" s="60"/>
      <c r="D76" s="42" t="s">
        <v>24</v>
      </c>
      <c r="E76" s="45" t="s">
        <v>0</v>
      </c>
      <c r="F76" s="44">
        <f>+F14+F17+F27+F34+F36+F44+F49</f>
        <v>12329.1</v>
      </c>
    </row>
    <row r="77" spans="1:6" x14ac:dyDescent="0.25">
      <c r="A77" s="4" t="s">
        <v>183</v>
      </c>
    </row>
    <row r="78" spans="1:6" x14ac:dyDescent="0.25">
      <c r="A78" s="5" t="s">
        <v>301</v>
      </c>
    </row>
    <row r="79" spans="1:6" x14ac:dyDescent="0.25">
      <c r="A79" s="5" t="s">
        <v>184</v>
      </c>
    </row>
    <row r="80" spans="1:6" x14ac:dyDescent="0.25">
      <c r="A80" s="3"/>
    </row>
    <row r="81" spans="1:5" x14ac:dyDescent="0.25">
      <c r="B81" s="14"/>
      <c r="E81" s="14"/>
    </row>
    <row r="82" spans="1:5" x14ac:dyDescent="0.25">
      <c r="B82" s="16"/>
      <c r="E82" s="16"/>
    </row>
    <row r="86" spans="1:5" x14ac:dyDescent="0.25">
      <c r="A86" s="59"/>
      <c r="B86" s="59"/>
      <c r="C86" s="59"/>
    </row>
  </sheetData>
  <mergeCells count="10">
    <mergeCell ref="A86:C86"/>
    <mergeCell ref="B76:C76"/>
    <mergeCell ref="A4:F4"/>
    <mergeCell ref="A5:F5"/>
    <mergeCell ref="A8:A9"/>
    <mergeCell ref="B8:B9"/>
    <mergeCell ref="C8:C9"/>
    <mergeCell ref="D8:D9"/>
    <mergeCell ref="E8:F8"/>
    <mergeCell ref="A6:F6"/>
  </mergeCells>
  <pageMargins left="0.7" right="0.7" top="0.75" bottom="0.75" header="0.3" footer="0.3"/>
  <pageSetup paperSize="9" scale="83" fitToHeight="0" orientation="portrait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B1</vt:lpstr>
      <vt:lpstr>B2</vt:lpstr>
      <vt:lpstr>'B1'!loai_8</vt:lpstr>
      <vt:lpstr>'B2'!loai_9</vt:lpstr>
      <vt:lpstr>'B2'!loai_9_name</vt:lpstr>
      <vt:lpstr>'B1'!Print_Area</vt:lpstr>
      <vt:lpstr>'B2'!Print_Area</vt:lpstr>
      <vt:lpstr>'B1'!Print_Titles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Admin</cp:lastModifiedBy>
  <cp:lastPrinted>2020-08-28T09:00:55Z</cp:lastPrinted>
  <dcterms:created xsi:type="dcterms:W3CDTF">2019-06-13T02:22:48Z</dcterms:created>
  <dcterms:modified xsi:type="dcterms:W3CDTF">2021-01-14T14:25:25Z</dcterms:modified>
</cp:coreProperties>
</file>