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xr:revisionPtr revIDLastSave="0" documentId="13_ncr:1_{B6C0CD59-9FBA-4A58-99BC-C928A040C6D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L THPT" sheetId="1" r:id="rId1"/>
  </sheets>
  <calcPr calcId="181029"/>
</workbook>
</file>

<file path=xl/calcChain.xml><?xml version="1.0" encoding="utf-8"?>
<calcChain xmlns="http://schemas.openxmlformats.org/spreadsheetml/2006/main">
  <c r="E28" i="1" l="1"/>
  <c r="U10" i="1" l="1"/>
  <c r="U11" i="1"/>
  <c r="U12" i="1"/>
  <c r="U13" i="1"/>
  <c r="U14" i="1"/>
  <c r="U15" i="1"/>
  <c r="U16" i="1"/>
  <c r="U18" i="1"/>
  <c r="U19" i="1"/>
  <c r="U20" i="1"/>
  <c r="U22" i="1"/>
  <c r="U23" i="1"/>
  <c r="U24" i="1"/>
  <c r="S10" i="1"/>
  <c r="S11" i="1"/>
  <c r="S12" i="1"/>
  <c r="S13" i="1"/>
  <c r="S14" i="1"/>
  <c r="S15" i="1"/>
  <c r="S16" i="1"/>
  <c r="S18" i="1"/>
  <c r="S19" i="1"/>
  <c r="S20" i="1"/>
  <c r="S22" i="1"/>
  <c r="S23" i="1"/>
  <c r="S24" i="1"/>
  <c r="Q10" i="1"/>
  <c r="Q11" i="1"/>
  <c r="Q12" i="1"/>
  <c r="Q13" i="1"/>
  <c r="Q14" i="1"/>
  <c r="Q15" i="1"/>
  <c r="Q16" i="1"/>
  <c r="Q18" i="1"/>
  <c r="Q19" i="1"/>
  <c r="Q20" i="1"/>
  <c r="Q22" i="1"/>
  <c r="Q23" i="1"/>
  <c r="Q24" i="1"/>
  <c r="O10" i="1"/>
  <c r="O11" i="1"/>
  <c r="O12" i="1"/>
  <c r="O13" i="1"/>
  <c r="O14" i="1"/>
  <c r="O15" i="1"/>
  <c r="O16" i="1"/>
  <c r="O18" i="1"/>
  <c r="O19" i="1"/>
  <c r="O20" i="1"/>
  <c r="O22" i="1"/>
  <c r="O23" i="1"/>
  <c r="O24" i="1"/>
  <c r="M10" i="1"/>
  <c r="M11" i="1"/>
  <c r="M12" i="1"/>
  <c r="M13" i="1"/>
  <c r="M14" i="1"/>
  <c r="M15" i="1"/>
  <c r="M16" i="1"/>
  <c r="M18" i="1"/>
  <c r="M19" i="1"/>
  <c r="M20" i="1"/>
  <c r="M22" i="1"/>
  <c r="M23" i="1"/>
  <c r="M24" i="1"/>
  <c r="K10" i="1"/>
  <c r="K11" i="1"/>
  <c r="K12" i="1"/>
  <c r="K13" i="1"/>
  <c r="K14" i="1"/>
  <c r="K15" i="1"/>
  <c r="K16" i="1"/>
  <c r="K18" i="1"/>
  <c r="K19" i="1"/>
  <c r="K20" i="1"/>
  <c r="K22" i="1"/>
  <c r="K23" i="1"/>
  <c r="K24" i="1"/>
  <c r="I10" i="1"/>
  <c r="I11" i="1"/>
  <c r="I12" i="1"/>
  <c r="I13" i="1"/>
  <c r="I14" i="1"/>
  <c r="I15" i="1"/>
  <c r="I16" i="1"/>
  <c r="I18" i="1"/>
  <c r="I19" i="1"/>
  <c r="I20" i="1"/>
  <c r="I22" i="1"/>
  <c r="I23" i="1"/>
  <c r="I24" i="1"/>
  <c r="G10" i="1"/>
  <c r="G11" i="1"/>
  <c r="G12" i="1"/>
  <c r="G13" i="1"/>
  <c r="G14" i="1"/>
  <c r="G15" i="1"/>
  <c r="G16" i="1"/>
  <c r="G18" i="1"/>
  <c r="G19" i="1"/>
  <c r="G20" i="1"/>
  <c r="G22" i="1"/>
  <c r="G23" i="1"/>
  <c r="G24" i="1"/>
  <c r="E10" i="1"/>
  <c r="E11" i="1"/>
  <c r="E12" i="1"/>
  <c r="E13" i="1"/>
  <c r="E14" i="1"/>
  <c r="E15" i="1"/>
  <c r="E16" i="1"/>
  <c r="E18" i="1"/>
  <c r="E19" i="1"/>
  <c r="E20" i="1"/>
  <c r="E22" i="1"/>
  <c r="E23" i="1"/>
  <c r="E24" i="1"/>
  <c r="D9" i="1"/>
  <c r="F9" i="1"/>
  <c r="G9" i="1" s="1"/>
  <c r="H9" i="1"/>
  <c r="J9" i="1"/>
  <c r="L9" i="1"/>
  <c r="N9" i="1"/>
  <c r="O9" i="1" s="1"/>
  <c r="P9" i="1"/>
  <c r="R9" i="1"/>
  <c r="T9" i="1"/>
  <c r="C9" i="1"/>
  <c r="S9" i="1" s="1"/>
  <c r="I9" i="1" l="1"/>
  <c r="Q9" i="1"/>
  <c r="N25" i="1"/>
  <c r="K9" i="1"/>
  <c r="E9" i="1"/>
  <c r="M9" i="1"/>
  <c r="U9" i="1"/>
  <c r="D21" i="1"/>
  <c r="E21" i="1" s="1"/>
  <c r="F21" i="1"/>
  <c r="H21" i="1"/>
  <c r="I21" i="1" s="1"/>
  <c r="J21" i="1"/>
  <c r="K21" i="1" s="1"/>
  <c r="L21" i="1"/>
  <c r="M21" i="1" s="1"/>
  <c r="N21" i="1"/>
  <c r="P21" i="1"/>
  <c r="Q21" i="1" s="1"/>
  <c r="R21" i="1"/>
  <c r="S21" i="1" s="1"/>
  <c r="T21" i="1"/>
  <c r="U21" i="1" s="1"/>
  <c r="C21" i="1"/>
  <c r="F17" i="1"/>
  <c r="H17" i="1"/>
  <c r="J17" i="1"/>
  <c r="K17" i="1" s="1"/>
  <c r="L17" i="1"/>
  <c r="N17" i="1"/>
  <c r="P17" i="1"/>
  <c r="R17" i="1"/>
  <c r="S17" i="1" s="1"/>
  <c r="T17" i="1"/>
  <c r="D17" i="1"/>
  <c r="C17" i="1"/>
  <c r="T25" i="1" l="1"/>
  <c r="Q17" i="1"/>
  <c r="I17" i="1"/>
  <c r="J25" i="1"/>
  <c r="K25" i="1" s="1"/>
  <c r="E17" i="1"/>
  <c r="G17" i="1"/>
  <c r="R25" i="1"/>
  <c r="L25" i="1"/>
  <c r="M25" i="1" s="1"/>
  <c r="H25" i="1"/>
  <c r="O17" i="1"/>
  <c r="F25" i="1"/>
  <c r="G25" i="1" s="1"/>
  <c r="U17" i="1"/>
  <c r="M17" i="1"/>
  <c r="O21" i="1"/>
  <c r="G21" i="1"/>
  <c r="D25" i="1"/>
  <c r="P25" i="1"/>
  <c r="C25" i="1"/>
  <c r="O25" i="1" s="1"/>
  <c r="S25" i="1" l="1"/>
  <c r="I25" i="1"/>
  <c r="Q25" i="1"/>
  <c r="E25" i="1"/>
  <c r="U25" i="1"/>
</calcChain>
</file>

<file path=xl/sharedStrings.xml><?xml version="1.0" encoding="utf-8"?>
<sst xmlns="http://schemas.openxmlformats.org/spreadsheetml/2006/main" count="60" uniqueCount="25">
  <si>
    <r>
      <rPr>
        <b/>
        <sz val="11"/>
        <rFont val="Times New Roman"/>
        <family val="1"/>
      </rPr>
      <t>THPT Mùn Chung</t>
    </r>
  </si>
  <si>
    <r>
      <rPr>
        <sz val="11"/>
        <rFont val="Times New Roman"/>
        <family val="1"/>
      </rPr>
      <t>Khối 10</t>
    </r>
  </si>
  <si>
    <r>
      <rPr>
        <sz val="11"/>
        <rFont val="Times New Roman"/>
        <family val="1"/>
      </rPr>
      <t>Khối 11</t>
    </r>
  </si>
  <si>
    <r>
      <rPr>
        <sz val="11"/>
        <rFont val="Times New Roman"/>
        <family val="1"/>
      </rPr>
      <t>Khối 12</t>
    </r>
  </si>
  <si>
    <r>
      <rPr>
        <b/>
        <sz val="11"/>
        <rFont val="Times New Roman"/>
        <family val="1"/>
      </rPr>
      <t>THPT Tuần Giáo</t>
    </r>
  </si>
  <si>
    <r>
      <rPr>
        <b/>
        <sz val="11"/>
        <rFont val="Times New Roman"/>
        <family val="1"/>
      </rPr>
      <t>PTDTNT Tuần Giáo</t>
    </r>
  </si>
  <si>
    <r>
      <rPr>
        <b/>
        <sz val="11"/>
        <rFont val="Times New Roman"/>
        <family val="1"/>
      </rPr>
      <t>THCS-THPT Quài Tở</t>
    </r>
  </si>
  <si>
    <r>
      <rPr>
        <sz val="11"/>
        <rFont val="Times New Roman"/>
        <family val="1"/>
      </rPr>
      <t>STT</t>
    </r>
  </si>
  <si>
    <r>
      <rPr>
        <b/>
        <sz val="11"/>
        <rFont val="Times New Roman"/>
        <family val="1"/>
      </rPr>
      <t>Trường</t>
    </r>
  </si>
  <si>
    <r>
      <rPr>
        <b/>
        <sz val="11"/>
        <rFont val="Times New Roman"/>
        <family val="1"/>
      </rPr>
      <t>Tổng số HS</t>
    </r>
  </si>
  <si>
    <r>
      <rPr>
        <b/>
        <sz val="11"/>
        <rFont val="Times New Roman"/>
        <family val="1"/>
      </rPr>
      <t>Hạnh kiểm</t>
    </r>
  </si>
  <si>
    <r>
      <rPr>
        <b/>
        <sz val="11"/>
        <rFont val="Times New Roman"/>
        <family val="1"/>
      </rPr>
      <t>Tốt</t>
    </r>
  </si>
  <si>
    <r>
      <rPr>
        <b/>
        <sz val="11"/>
        <rFont val="Times New Roman"/>
        <family val="1"/>
      </rPr>
      <t>Khá</t>
    </r>
  </si>
  <si>
    <r>
      <rPr>
        <b/>
        <sz val="11"/>
        <rFont val="Times New Roman"/>
        <family val="1"/>
      </rPr>
      <t>Trung bình</t>
    </r>
  </si>
  <si>
    <r>
      <rPr>
        <b/>
        <sz val="11"/>
        <rFont val="Times New Roman"/>
        <family val="1"/>
      </rPr>
      <t>Yếu</t>
    </r>
  </si>
  <si>
    <r>
      <rPr>
        <b/>
        <sz val="11"/>
        <rFont val="Times New Roman"/>
        <family val="1"/>
      </rPr>
      <t>Giỏi</t>
    </r>
  </si>
  <si>
    <r>
      <rPr>
        <b/>
        <sz val="11"/>
        <rFont val="Times New Roman"/>
        <family val="1"/>
      </rPr>
      <t>Kém</t>
    </r>
  </si>
  <si>
    <r>
      <rPr>
        <sz val="11"/>
        <rFont val="Times New Roman"/>
        <family val="1"/>
      </rPr>
      <t>SL</t>
    </r>
  </si>
  <si>
    <t>TL (%)</t>
  </si>
  <si>
    <t>Học lực</t>
  </si>
  <si>
    <t>UBND HUYỆN TUẦN GIÁO</t>
  </si>
  <si>
    <t>Phụ lục 5: TỔNG HỢP CHẤT LƯỢNG GIÁO DỤC THPT NĂM HỌC 2020-2021</t>
  </si>
  <si>
    <t>0</t>
  </si>
  <si>
    <t>Tổng cộng:</t>
  </si>
  <si>
    <t>(Biểu kèm theo Báo cáo số:          /BC-UBND ngày          /9/2020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</si>
</sst>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0"/>
      <name val="Arial"/>
    </font>
    <font>
      <sz val="11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0"/>
      <name val="Arial"/>
    </font>
    <font>
      <i/>
      <sz val="11"/>
      <name val="Times New Roman"/>
      <family val="1"/>
    </font>
    <font>
      <i/>
      <sz val="10"/>
      <name val="Arial"/>
      <family val="2"/>
    </font>
    <font>
      <b/>
      <sz val="12"/>
      <name val="Times New Roman"/>
      <family val="1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1"/>
    <xf numFmtId="0" fontId="6" fillId="0" borderId="1"/>
  </cellStyleXfs>
  <cellXfs count="27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0" borderId="2" xfId="0" applyFont="1" applyBorder="1" applyAlignment="1">
      <alignment horizontal="left"/>
    </xf>
    <xf numFmtId="0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 vertical="center"/>
    </xf>
    <xf numFmtId="0" fontId="8" fillId="0" borderId="0" xfId="0" applyFont="1"/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indent="1"/>
    </xf>
    <xf numFmtId="0" fontId="5" fillId="0" borderId="0" xfId="0" applyFont="1" applyAlignment="1">
      <alignment horizontal="center" vertical="center"/>
    </xf>
    <xf numFmtId="0" fontId="9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showZeros="0" tabSelected="1" zoomScale="145" zoomScaleNormal="145" workbookViewId="0">
      <selection activeCell="A4" sqref="A4:U4"/>
    </sheetView>
  </sheetViews>
  <sheetFormatPr defaultRowHeight="12.5" x14ac:dyDescent="0.25"/>
  <cols>
    <col min="1" max="1" width="5"/>
    <col min="2" max="2" width="22" bestFit="1" customWidth="1"/>
    <col min="3" max="3" width="8.1796875" bestFit="1" customWidth="1"/>
    <col min="4" max="4" width="5.7265625" customWidth="1"/>
    <col min="5" max="5" width="7.453125" bestFit="1" customWidth="1"/>
    <col min="6" max="6" width="5.7265625" customWidth="1"/>
    <col min="7" max="7" width="7.453125" bestFit="1" customWidth="1"/>
    <col min="8" max="8" width="5.7265625" customWidth="1"/>
    <col min="9" max="9" width="7.453125" bestFit="1" customWidth="1"/>
    <col min="10" max="10" width="5.7265625" customWidth="1"/>
    <col min="11" max="11" width="7.453125" bestFit="1" customWidth="1"/>
    <col min="12" max="12" width="5.7265625" customWidth="1"/>
    <col min="13" max="13" width="7.453125" bestFit="1" customWidth="1"/>
    <col min="14" max="14" width="5.7265625" customWidth="1"/>
    <col min="15" max="15" width="7.453125" bestFit="1" customWidth="1"/>
    <col min="16" max="16" width="5.7265625" customWidth="1"/>
    <col min="17" max="17" width="7.453125" bestFit="1" customWidth="1"/>
    <col min="18" max="18" width="5.7265625" customWidth="1"/>
    <col min="19" max="19" width="7.453125" bestFit="1" customWidth="1"/>
    <col min="20" max="20" width="5.7265625" customWidth="1"/>
    <col min="21" max="21" width="7.453125" bestFit="1" customWidth="1"/>
  </cols>
  <sheetData>
    <row r="1" spans="1:21" ht="15" x14ac:dyDescent="0.25">
      <c r="A1" s="20" t="s">
        <v>20</v>
      </c>
      <c r="B1" s="20"/>
      <c r="C1" s="20"/>
      <c r="D1" s="20"/>
    </row>
    <row r="3" spans="1:21" ht="16.5" x14ac:dyDescent="0.25">
      <c r="A3" s="22" t="s">
        <v>21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18" customHeight="1" x14ac:dyDescent="0.25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 ht="6.75" customHeight="1" x14ac:dyDescent="0.25"/>
    <row r="6" spans="1:21" ht="14" x14ac:dyDescent="0.25">
      <c r="A6" s="21" t="s">
        <v>7</v>
      </c>
      <c r="B6" s="21" t="s">
        <v>8</v>
      </c>
      <c r="C6" s="24" t="s">
        <v>9</v>
      </c>
      <c r="D6" s="25" t="s">
        <v>10</v>
      </c>
      <c r="E6" s="25"/>
      <c r="F6" s="25"/>
      <c r="G6" s="25"/>
      <c r="H6" s="25"/>
      <c r="I6" s="25"/>
      <c r="J6" s="25"/>
      <c r="K6" s="25"/>
      <c r="L6" s="26" t="s">
        <v>19</v>
      </c>
      <c r="M6" s="25"/>
      <c r="N6" s="25"/>
      <c r="O6" s="25"/>
      <c r="P6" s="25"/>
      <c r="Q6" s="25"/>
      <c r="R6" s="25"/>
      <c r="S6" s="25"/>
      <c r="T6" s="25"/>
      <c r="U6" s="25"/>
    </row>
    <row r="7" spans="1:21" ht="14" x14ac:dyDescent="0.3">
      <c r="A7" s="21"/>
      <c r="B7" s="21"/>
      <c r="C7" s="24"/>
      <c r="D7" s="17" t="s">
        <v>11</v>
      </c>
      <c r="E7" s="17"/>
      <c r="F7" s="17" t="s">
        <v>12</v>
      </c>
      <c r="G7" s="17"/>
      <c r="H7" s="18" t="s">
        <v>13</v>
      </c>
      <c r="I7" s="18"/>
      <c r="J7" s="17" t="s">
        <v>14</v>
      </c>
      <c r="K7" s="17"/>
      <c r="L7" s="17" t="s">
        <v>15</v>
      </c>
      <c r="M7" s="17"/>
      <c r="N7" s="17" t="s">
        <v>12</v>
      </c>
      <c r="O7" s="17"/>
      <c r="P7" s="18" t="s">
        <v>13</v>
      </c>
      <c r="Q7" s="18"/>
      <c r="R7" s="17" t="s">
        <v>14</v>
      </c>
      <c r="S7" s="17"/>
      <c r="T7" s="17" t="s">
        <v>16</v>
      </c>
      <c r="U7" s="17"/>
    </row>
    <row r="8" spans="1:21" ht="14" x14ac:dyDescent="0.25">
      <c r="A8" s="21"/>
      <c r="B8" s="21"/>
      <c r="C8" s="24"/>
      <c r="D8" s="8" t="s">
        <v>17</v>
      </c>
      <c r="E8" s="9" t="s">
        <v>18</v>
      </c>
      <c r="F8" s="8" t="s">
        <v>17</v>
      </c>
      <c r="G8" s="9" t="s">
        <v>18</v>
      </c>
      <c r="H8" s="8" t="s">
        <v>17</v>
      </c>
      <c r="I8" s="9" t="s">
        <v>18</v>
      </c>
      <c r="J8" s="8" t="s">
        <v>17</v>
      </c>
      <c r="K8" s="9" t="s">
        <v>18</v>
      </c>
      <c r="L8" s="8" t="s">
        <v>17</v>
      </c>
      <c r="M8" s="9" t="s">
        <v>18</v>
      </c>
      <c r="N8" s="8" t="s">
        <v>17</v>
      </c>
      <c r="O8" s="9" t="s">
        <v>18</v>
      </c>
      <c r="P8" s="8" t="s">
        <v>17</v>
      </c>
      <c r="Q8" s="9" t="s">
        <v>18</v>
      </c>
      <c r="R8" s="8" t="s">
        <v>17</v>
      </c>
      <c r="S8" s="9" t="s">
        <v>18</v>
      </c>
      <c r="T8" s="8" t="s">
        <v>17</v>
      </c>
      <c r="U8" s="9" t="s">
        <v>18</v>
      </c>
    </row>
    <row r="9" spans="1:21" ht="14" x14ac:dyDescent="0.3">
      <c r="A9" s="11">
        <v>1</v>
      </c>
      <c r="B9" s="3" t="s">
        <v>0</v>
      </c>
      <c r="C9" s="6">
        <f>SUM(C10:C12)</f>
        <v>328</v>
      </c>
      <c r="D9" s="6">
        <f t="shared" ref="D9:T9" si="0">SUM(D10:D12)</f>
        <v>246</v>
      </c>
      <c r="E9" s="14">
        <f>D9/C9*100</f>
        <v>75</v>
      </c>
      <c r="F9" s="6">
        <f t="shared" si="0"/>
        <v>61</v>
      </c>
      <c r="G9" s="13">
        <f>F9/C9*100</f>
        <v>18.597560975609756</v>
      </c>
      <c r="H9" s="6">
        <f t="shared" si="0"/>
        <v>21</v>
      </c>
      <c r="I9" s="13">
        <f>H9/C9*100</f>
        <v>6.4024390243902438</v>
      </c>
      <c r="J9" s="6">
        <f t="shared" si="0"/>
        <v>0</v>
      </c>
      <c r="K9" s="14">
        <f>J9/C9*100</f>
        <v>0</v>
      </c>
      <c r="L9" s="6">
        <f t="shared" si="0"/>
        <v>2</v>
      </c>
      <c r="M9" s="14">
        <f>L9/C9*100</f>
        <v>0.6097560975609756</v>
      </c>
      <c r="N9" s="6">
        <f t="shared" si="0"/>
        <v>108</v>
      </c>
      <c r="O9" s="13">
        <f>N9/C9*100</f>
        <v>32.926829268292686</v>
      </c>
      <c r="P9" s="6">
        <f t="shared" si="0"/>
        <v>148</v>
      </c>
      <c r="Q9" s="13">
        <f>P9/C9*100</f>
        <v>45.121951219512198</v>
      </c>
      <c r="R9" s="6">
        <f t="shared" si="0"/>
        <v>69</v>
      </c>
      <c r="S9" s="13">
        <f>R9/C9*100</f>
        <v>21.036585365853657</v>
      </c>
      <c r="T9" s="6">
        <f t="shared" si="0"/>
        <v>1</v>
      </c>
      <c r="U9" s="13">
        <f>T9/C9*100</f>
        <v>0.3048780487804878</v>
      </c>
    </row>
    <row r="10" spans="1:21" ht="14" x14ac:dyDescent="0.3">
      <c r="A10" s="11"/>
      <c r="B10" s="3" t="s">
        <v>1</v>
      </c>
      <c r="C10" s="4">
        <v>170</v>
      </c>
      <c r="D10" s="4">
        <v>117</v>
      </c>
      <c r="E10" s="14">
        <f t="shared" ref="E10:E25" si="1">D10/C10*100</f>
        <v>68.82352941176471</v>
      </c>
      <c r="F10" s="4">
        <v>38</v>
      </c>
      <c r="G10" s="13">
        <f t="shared" ref="G10:G25" si="2">F10/C10*100</f>
        <v>22.352941176470591</v>
      </c>
      <c r="H10" s="4">
        <v>15</v>
      </c>
      <c r="I10" s="13">
        <f t="shared" ref="I10:I25" si="3">H10/C10*100</f>
        <v>8.8235294117647065</v>
      </c>
      <c r="J10" s="4">
        <v>0</v>
      </c>
      <c r="K10" s="14">
        <f t="shared" ref="K10:K25" si="4">J10/C10*100</f>
        <v>0</v>
      </c>
      <c r="L10" s="4">
        <v>1</v>
      </c>
      <c r="M10" s="14">
        <f t="shared" ref="M10:M25" si="5">L10/C10*100</f>
        <v>0.58823529411764708</v>
      </c>
      <c r="N10" s="4">
        <v>41</v>
      </c>
      <c r="O10" s="13">
        <f t="shared" ref="O10:O25" si="6">N10/C10*100</f>
        <v>24.117647058823529</v>
      </c>
      <c r="P10" s="4">
        <v>80</v>
      </c>
      <c r="Q10" s="13">
        <f t="shared" ref="Q10:Q25" si="7">P10/C10*100</f>
        <v>47.058823529411761</v>
      </c>
      <c r="R10" s="4">
        <v>47</v>
      </c>
      <c r="S10" s="13">
        <f t="shared" ref="S10:S25" si="8">R10/C10*100</f>
        <v>27.647058823529413</v>
      </c>
      <c r="T10" s="4">
        <v>1</v>
      </c>
      <c r="U10" s="13">
        <f t="shared" ref="U10:U25" si="9">T10/C10*100</f>
        <v>0.58823529411764708</v>
      </c>
    </row>
    <row r="11" spans="1:21" ht="14" x14ac:dyDescent="0.3">
      <c r="A11" s="11"/>
      <c r="B11" s="3" t="s">
        <v>2</v>
      </c>
      <c r="C11" s="4">
        <v>89</v>
      </c>
      <c r="D11" s="4">
        <v>65</v>
      </c>
      <c r="E11" s="14">
        <f t="shared" si="1"/>
        <v>73.033707865168537</v>
      </c>
      <c r="F11" s="4">
        <v>18</v>
      </c>
      <c r="G11" s="13">
        <f t="shared" si="2"/>
        <v>20.224719101123593</v>
      </c>
      <c r="H11" s="4">
        <v>6</v>
      </c>
      <c r="I11" s="13">
        <f t="shared" si="3"/>
        <v>6.7415730337078648</v>
      </c>
      <c r="J11" s="4">
        <v>0</v>
      </c>
      <c r="K11" s="14">
        <f t="shared" si="4"/>
        <v>0</v>
      </c>
      <c r="L11" s="4">
        <v>1</v>
      </c>
      <c r="M11" s="14">
        <f t="shared" si="5"/>
        <v>1.1235955056179776</v>
      </c>
      <c r="N11" s="4">
        <v>32</v>
      </c>
      <c r="O11" s="13">
        <f t="shared" si="6"/>
        <v>35.955056179775283</v>
      </c>
      <c r="P11" s="4">
        <v>36</v>
      </c>
      <c r="Q11" s="13">
        <f t="shared" si="7"/>
        <v>40.449438202247187</v>
      </c>
      <c r="R11" s="4">
        <v>20</v>
      </c>
      <c r="S11" s="13">
        <f t="shared" si="8"/>
        <v>22.471910112359549</v>
      </c>
      <c r="T11" s="4">
        <v>0</v>
      </c>
      <c r="U11" s="13">
        <f t="shared" si="9"/>
        <v>0</v>
      </c>
    </row>
    <row r="12" spans="1:21" ht="14" x14ac:dyDescent="0.3">
      <c r="A12" s="11"/>
      <c r="B12" s="3" t="s">
        <v>3</v>
      </c>
      <c r="C12" s="4">
        <v>69</v>
      </c>
      <c r="D12" s="4">
        <v>64</v>
      </c>
      <c r="E12" s="14">
        <f t="shared" si="1"/>
        <v>92.753623188405797</v>
      </c>
      <c r="F12" s="4">
        <v>5</v>
      </c>
      <c r="G12" s="13">
        <f t="shared" si="2"/>
        <v>7.2463768115942031</v>
      </c>
      <c r="H12" s="4">
        <v>0</v>
      </c>
      <c r="I12" s="13">
        <f t="shared" si="3"/>
        <v>0</v>
      </c>
      <c r="J12" s="4">
        <v>0</v>
      </c>
      <c r="K12" s="14">
        <f t="shared" si="4"/>
        <v>0</v>
      </c>
      <c r="L12" s="4">
        <v>0</v>
      </c>
      <c r="M12" s="14">
        <f t="shared" si="5"/>
        <v>0</v>
      </c>
      <c r="N12" s="4">
        <v>35</v>
      </c>
      <c r="O12" s="13">
        <f t="shared" si="6"/>
        <v>50.724637681159422</v>
      </c>
      <c r="P12" s="4">
        <v>32</v>
      </c>
      <c r="Q12" s="13">
        <f t="shared" si="7"/>
        <v>46.376811594202898</v>
      </c>
      <c r="R12" s="4">
        <v>2</v>
      </c>
      <c r="S12" s="13">
        <f t="shared" si="8"/>
        <v>2.8985507246376812</v>
      </c>
      <c r="T12" s="4">
        <v>0</v>
      </c>
      <c r="U12" s="13">
        <f t="shared" si="9"/>
        <v>0</v>
      </c>
    </row>
    <row r="13" spans="1:21" ht="14" x14ac:dyDescent="0.3">
      <c r="A13" s="11">
        <v>2</v>
      </c>
      <c r="B13" s="3" t="s">
        <v>4</v>
      </c>
      <c r="C13" s="6">
        <v>920</v>
      </c>
      <c r="D13" s="6">
        <v>699</v>
      </c>
      <c r="E13" s="14">
        <f t="shared" si="1"/>
        <v>75.978260869565219</v>
      </c>
      <c r="F13" s="6">
        <v>161</v>
      </c>
      <c r="G13" s="13">
        <f t="shared" si="2"/>
        <v>17.5</v>
      </c>
      <c r="H13" s="6">
        <v>33</v>
      </c>
      <c r="I13" s="13">
        <f t="shared" si="3"/>
        <v>3.5869565217391304</v>
      </c>
      <c r="J13" s="6">
        <v>27</v>
      </c>
      <c r="K13" s="14">
        <f t="shared" si="4"/>
        <v>2.9347826086956523</v>
      </c>
      <c r="L13" s="6">
        <v>179</v>
      </c>
      <c r="M13" s="14">
        <f t="shared" si="5"/>
        <v>19.456521739130434</v>
      </c>
      <c r="N13" s="6">
        <v>525</v>
      </c>
      <c r="O13" s="13">
        <f t="shared" si="6"/>
        <v>57.065217391304344</v>
      </c>
      <c r="P13" s="6">
        <v>191</v>
      </c>
      <c r="Q13" s="13">
        <f t="shared" si="7"/>
        <v>20.760869565217391</v>
      </c>
      <c r="R13" s="6">
        <v>25</v>
      </c>
      <c r="S13" s="13">
        <f t="shared" si="8"/>
        <v>2.7173913043478262</v>
      </c>
      <c r="T13" s="6"/>
      <c r="U13" s="13">
        <f t="shared" si="9"/>
        <v>0</v>
      </c>
    </row>
    <row r="14" spans="1:21" ht="14" x14ac:dyDescent="0.3">
      <c r="A14" s="11"/>
      <c r="B14" s="3" t="s">
        <v>1</v>
      </c>
      <c r="C14" s="4">
        <v>324</v>
      </c>
      <c r="D14" s="4">
        <v>216</v>
      </c>
      <c r="E14" s="14">
        <f t="shared" si="1"/>
        <v>66.666666666666657</v>
      </c>
      <c r="F14" s="4">
        <v>40</v>
      </c>
      <c r="G14" s="13">
        <f t="shared" si="2"/>
        <v>12.345679012345679</v>
      </c>
      <c r="H14" s="4">
        <v>3</v>
      </c>
      <c r="I14" s="13">
        <f t="shared" si="3"/>
        <v>0.92592592592592582</v>
      </c>
      <c r="J14" s="4">
        <v>5</v>
      </c>
      <c r="K14" s="14">
        <f t="shared" si="4"/>
        <v>1.5432098765432098</v>
      </c>
      <c r="L14" s="4">
        <v>94</v>
      </c>
      <c r="M14" s="14">
        <f t="shared" si="5"/>
        <v>29.012345679012348</v>
      </c>
      <c r="N14" s="4">
        <v>156</v>
      </c>
      <c r="O14" s="13">
        <f t="shared" si="6"/>
        <v>48.148148148148145</v>
      </c>
      <c r="P14" s="4">
        <v>13</v>
      </c>
      <c r="Q14" s="13">
        <f t="shared" si="7"/>
        <v>4.0123456790123457</v>
      </c>
      <c r="R14" s="4">
        <v>1</v>
      </c>
      <c r="S14" s="13">
        <f t="shared" si="8"/>
        <v>0.30864197530864196</v>
      </c>
      <c r="T14" s="4"/>
      <c r="U14" s="13">
        <f t="shared" si="9"/>
        <v>0</v>
      </c>
    </row>
    <row r="15" spans="1:21" ht="14" x14ac:dyDescent="0.3">
      <c r="A15" s="11"/>
      <c r="B15" s="3" t="s">
        <v>2</v>
      </c>
      <c r="C15" s="4">
        <v>332</v>
      </c>
      <c r="D15" s="4">
        <v>245</v>
      </c>
      <c r="E15" s="14">
        <f t="shared" si="1"/>
        <v>73.795180722891558</v>
      </c>
      <c r="F15" s="4">
        <v>57</v>
      </c>
      <c r="G15" s="13">
        <f t="shared" si="2"/>
        <v>17.168674698795179</v>
      </c>
      <c r="H15" s="4">
        <v>8</v>
      </c>
      <c r="I15" s="13">
        <f t="shared" si="3"/>
        <v>2.4096385542168677</v>
      </c>
      <c r="J15" s="4">
        <v>22</v>
      </c>
      <c r="K15" s="14">
        <f t="shared" si="4"/>
        <v>6.6265060240963862</v>
      </c>
      <c r="L15" s="4">
        <v>54</v>
      </c>
      <c r="M15" s="14">
        <f t="shared" si="5"/>
        <v>16.265060240963855</v>
      </c>
      <c r="N15" s="4">
        <v>201</v>
      </c>
      <c r="O15" s="13">
        <f t="shared" si="6"/>
        <v>60.542168674698793</v>
      </c>
      <c r="P15" s="4">
        <v>67</v>
      </c>
      <c r="Q15" s="13">
        <f t="shared" si="7"/>
        <v>20.180722891566266</v>
      </c>
      <c r="R15" s="4">
        <v>10</v>
      </c>
      <c r="S15" s="13">
        <f t="shared" si="8"/>
        <v>3.0120481927710845</v>
      </c>
      <c r="T15" s="4"/>
      <c r="U15" s="13">
        <f t="shared" si="9"/>
        <v>0</v>
      </c>
    </row>
    <row r="16" spans="1:21" ht="14" x14ac:dyDescent="0.3">
      <c r="A16" s="11"/>
      <c r="B16" s="3" t="s">
        <v>3</v>
      </c>
      <c r="C16" s="4">
        <v>264</v>
      </c>
      <c r="D16" s="4">
        <v>238</v>
      </c>
      <c r="E16" s="14">
        <f t="shared" si="1"/>
        <v>90.151515151515156</v>
      </c>
      <c r="F16" s="4">
        <v>64</v>
      </c>
      <c r="G16" s="13">
        <f t="shared" si="2"/>
        <v>24.242424242424242</v>
      </c>
      <c r="H16" s="4">
        <v>22</v>
      </c>
      <c r="I16" s="13">
        <f t="shared" si="3"/>
        <v>8.3333333333333321</v>
      </c>
      <c r="J16" s="4">
        <v>0</v>
      </c>
      <c r="K16" s="14">
        <f t="shared" si="4"/>
        <v>0</v>
      </c>
      <c r="L16" s="4">
        <v>31</v>
      </c>
      <c r="M16" s="14">
        <f t="shared" si="5"/>
        <v>11.742424242424242</v>
      </c>
      <c r="N16" s="4">
        <v>168</v>
      </c>
      <c r="O16" s="13">
        <f t="shared" si="6"/>
        <v>63.636363636363633</v>
      </c>
      <c r="P16" s="4">
        <v>111</v>
      </c>
      <c r="Q16" s="13">
        <f t="shared" si="7"/>
        <v>42.045454545454547</v>
      </c>
      <c r="R16" s="4">
        <v>14</v>
      </c>
      <c r="S16" s="13">
        <f t="shared" si="8"/>
        <v>5.3030303030303028</v>
      </c>
      <c r="T16" s="4"/>
      <c r="U16" s="13">
        <f t="shared" si="9"/>
        <v>0</v>
      </c>
    </row>
    <row r="17" spans="1:21" ht="14" x14ac:dyDescent="0.3">
      <c r="A17" s="11">
        <v>3</v>
      </c>
      <c r="B17" s="3" t="s">
        <v>5</v>
      </c>
      <c r="C17" s="6">
        <f>SUM(C18:C20)</f>
        <v>343</v>
      </c>
      <c r="D17" s="6">
        <f>SUM(D18:D20)</f>
        <v>295</v>
      </c>
      <c r="E17" s="14">
        <f t="shared" si="1"/>
        <v>86.005830903790098</v>
      </c>
      <c r="F17" s="6">
        <f t="shared" ref="F17:T17" si="10">SUM(F18:F20)</f>
        <v>37</v>
      </c>
      <c r="G17" s="13">
        <f t="shared" si="2"/>
        <v>10.787172011661808</v>
      </c>
      <c r="H17" s="6">
        <f t="shared" si="10"/>
        <v>10</v>
      </c>
      <c r="I17" s="13">
        <f t="shared" si="3"/>
        <v>2.9154518950437316</v>
      </c>
      <c r="J17" s="6">
        <f t="shared" si="10"/>
        <v>1</v>
      </c>
      <c r="K17" s="14">
        <f t="shared" si="4"/>
        <v>0.29154518950437319</v>
      </c>
      <c r="L17" s="6">
        <f t="shared" si="10"/>
        <v>22</v>
      </c>
      <c r="M17" s="14">
        <f t="shared" si="5"/>
        <v>6.4139941690962097</v>
      </c>
      <c r="N17" s="6">
        <f t="shared" si="10"/>
        <v>227</v>
      </c>
      <c r="O17" s="13">
        <f t="shared" si="6"/>
        <v>66.180758017492707</v>
      </c>
      <c r="P17" s="6">
        <f t="shared" si="10"/>
        <v>94</v>
      </c>
      <c r="Q17" s="13">
        <f t="shared" si="7"/>
        <v>27.405247813411076</v>
      </c>
      <c r="R17" s="6">
        <f t="shared" si="10"/>
        <v>0</v>
      </c>
      <c r="S17" s="13">
        <f t="shared" si="8"/>
        <v>0</v>
      </c>
      <c r="T17" s="6">
        <f t="shared" si="10"/>
        <v>0</v>
      </c>
      <c r="U17" s="13">
        <f t="shared" si="9"/>
        <v>0</v>
      </c>
    </row>
    <row r="18" spans="1:21" ht="14" x14ac:dyDescent="0.3">
      <c r="A18" s="11"/>
      <c r="B18" s="3" t="s">
        <v>1</v>
      </c>
      <c r="C18" s="4">
        <v>142</v>
      </c>
      <c r="D18" s="4">
        <v>112</v>
      </c>
      <c r="E18" s="14">
        <f t="shared" si="1"/>
        <v>78.873239436619713</v>
      </c>
      <c r="F18" s="4">
        <v>22</v>
      </c>
      <c r="G18" s="13">
        <f t="shared" si="2"/>
        <v>15.492957746478872</v>
      </c>
      <c r="H18" s="4">
        <v>7</v>
      </c>
      <c r="I18" s="13">
        <f t="shared" si="3"/>
        <v>4.929577464788732</v>
      </c>
      <c r="J18" s="4">
        <v>1</v>
      </c>
      <c r="K18" s="14">
        <f t="shared" si="4"/>
        <v>0.70422535211267612</v>
      </c>
      <c r="L18" s="4">
        <v>5</v>
      </c>
      <c r="M18" s="14">
        <f t="shared" si="5"/>
        <v>3.5211267605633805</v>
      </c>
      <c r="N18" s="4">
        <v>72</v>
      </c>
      <c r="O18" s="13">
        <f t="shared" si="6"/>
        <v>50.704225352112672</v>
      </c>
      <c r="P18" s="4">
        <v>65</v>
      </c>
      <c r="Q18" s="13">
        <f t="shared" si="7"/>
        <v>45.774647887323944</v>
      </c>
      <c r="R18" s="4" t="s">
        <v>22</v>
      </c>
      <c r="S18" s="13">
        <f t="shared" si="8"/>
        <v>0</v>
      </c>
      <c r="T18" s="5" t="s">
        <v>22</v>
      </c>
      <c r="U18" s="13">
        <f t="shared" si="9"/>
        <v>0</v>
      </c>
    </row>
    <row r="19" spans="1:21" ht="14" x14ac:dyDescent="0.3">
      <c r="A19" s="11"/>
      <c r="B19" s="3" t="s">
        <v>2</v>
      </c>
      <c r="C19" s="4">
        <v>102</v>
      </c>
      <c r="D19" s="4">
        <v>91</v>
      </c>
      <c r="E19" s="14">
        <f t="shared" si="1"/>
        <v>89.215686274509807</v>
      </c>
      <c r="F19" s="4">
        <v>9</v>
      </c>
      <c r="G19" s="13">
        <f t="shared" si="2"/>
        <v>8.8235294117647065</v>
      </c>
      <c r="H19" s="4">
        <v>2</v>
      </c>
      <c r="I19" s="13">
        <f t="shared" si="3"/>
        <v>1.9607843137254901</v>
      </c>
      <c r="J19" s="4" t="s">
        <v>22</v>
      </c>
      <c r="K19" s="14">
        <f t="shared" si="4"/>
        <v>0</v>
      </c>
      <c r="L19" s="4">
        <v>3</v>
      </c>
      <c r="M19" s="14">
        <f t="shared" si="5"/>
        <v>2.9411764705882351</v>
      </c>
      <c r="N19" s="4">
        <v>82</v>
      </c>
      <c r="O19" s="13">
        <f t="shared" si="6"/>
        <v>80.392156862745097</v>
      </c>
      <c r="P19" s="4">
        <v>17</v>
      </c>
      <c r="Q19" s="13">
        <f t="shared" si="7"/>
        <v>16.666666666666664</v>
      </c>
      <c r="R19" s="4" t="s">
        <v>22</v>
      </c>
      <c r="S19" s="13">
        <f t="shared" si="8"/>
        <v>0</v>
      </c>
      <c r="T19" s="5" t="s">
        <v>22</v>
      </c>
      <c r="U19" s="13">
        <f t="shared" si="9"/>
        <v>0</v>
      </c>
    </row>
    <row r="20" spans="1:21" ht="14" x14ac:dyDescent="0.3">
      <c r="A20" s="11"/>
      <c r="B20" s="3" t="s">
        <v>3</v>
      </c>
      <c r="C20" s="4">
        <v>99</v>
      </c>
      <c r="D20" s="4">
        <v>92</v>
      </c>
      <c r="E20" s="14">
        <f t="shared" si="1"/>
        <v>92.929292929292927</v>
      </c>
      <c r="F20" s="4">
        <v>6</v>
      </c>
      <c r="G20" s="13">
        <f t="shared" si="2"/>
        <v>6.0606060606060606</v>
      </c>
      <c r="H20" s="4">
        <v>1</v>
      </c>
      <c r="I20" s="13">
        <f t="shared" si="3"/>
        <v>1.0101010101010102</v>
      </c>
      <c r="J20" s="4" t="s">
        <v>22</v>
      </c>
      <c r="K20" s="14">
        <f t="shared" si="4"/>
        <v>0</v>
      </c>
      <c r="L20" s="4">
        <v>14</v>
      </c>
      <c r="M20" s="14">
        <f t="shared" si="5"/>
        <v>14.14141414141414</v>
      </c>
      <c r="N20" s="4">
        <v>73</v>
      </c>
      <c r="O20" s="13">
        <f t="shared" si="6"/>
        <v>73.73737373737373</v>
      </c>
      <c r="P20" s="4">
        <v>12</v>
      </c>
      <c r="Q20" s="13">
        <f t="shared" si="7"/>
        <v>12.121212121212121</v>
      </c>
      <c r="R20" s="4" t="s">
        <v>22</v>
      </c>
      <c r="S20" s="13">
        <f t="shared" si="8"/>
        <v>0</v>
      </c>
      <c r="T20" s="5" t="s">
        <v>22</v>
      </c>
      <c r="U20" s="13">
        <f t="shared" si="9"/>
        <v>0</v>
      </c>
    </row>
    <row r="21" spans="1:21" ht="14" x14ac:dyDescent="0.3">
      <c r="A21" s="11">
        <v>4</v>
      </c>
      <c r="B21" s="3" t="s">
        <v>6</v>
      </c>
      <c r="C21" s="6">
        <f>SUM(C22:C24)</f>
        <v>412</v>
      </c>
      <c r="D21" s="6">
        <f t="shared" ref="D21:T21" si="11">SUM(D22:D24)</f>
        <v>302</v>
      </c>
      <c r="E21" s="14">
        <f t="shared" si="1"/>
        <v>73.300970873786412</v>
      </c>
      <c r="F21" s="6">
        <f t="shared" si="11"/>
        <v>92</v>
      </c>
      <c r="G21" s="13">
        <f t="shared" si="2"/>
        <v>22.330097087378643</v>
      </c>
      <c r="H21" s="6">
        <f t="shared" si="11"/>
        <v>14</v>
      </c>
      <c r="I21" s="13">
        <f t="shared" si="3"/>
        <v>3.3980582524271843</v>
      </c>
      <c r="J21" s="6">
        <f t="shared" si="11"/>
        <v>4</v>
      </c>
      <c r="K21" s="14">
        <f t="shared" si="4"/>
        <v>0.97087378640776689</v>
      </c>
      <c r="L21" s="6">
        <f t="shared" si="11"/>
        <v>31</v>
      </c>
      <c r="M21" s="14">
        <f t="shared" si="5"/>
        <v>7.5242718446601939</v>
      </c>
      <c r="N21" s="6">
        <f t="shared" si="11"/>
        <v>210</v>
      </c>
      <c r="O21" s="13">
        <f t="shared" si="6"/>
        <v>50.970873786407765</v>
      </c>
      <c r="P21" s="6">
        <f t="shared" si="11"/>
        <v>157</v>
      </c>
      <c r="Q21" s="13">
        <f t="shared" si="7"/>
        <v>38.106796116504853</v>
      </c>
      <c r="R21" s="6">
        <f t="shared" si="11"/>
        <v>10</v>
      </c>
      <c r="S21" s="13">
        <f t="shared" si="8"/>
        <v>2.4271844660194173</v>
      </c>
      <c r="T21" s="6">
        <f t="shared" si="11"/>
        <v>4</v>
      </c>
      <c r="U21" s="13">
        <f t="shared" si="9"/>
        <v>0.97087378640776689</v>
      </c>
    </row>
    <row r="22" spans="1:21" ht="14" x14ac:dyDescent="0.3">
      <c r="A22" s="11"/>
      <c r="B22" s="3" t="s">
        <v>1</v>
      </c>
      <c r="C22" s="12">
        <v>153</v>
      </c>
      <c r="D22" s="12">
        <v>112</v>
      </c>
      <c r="E22" s="14">
        <f t="shared" si="1"/>
        <v>73.202614379084963</v>
      </c>
      <c r="F22" s="12">
        <v>34</v>
      </c>
      <c r="G22" s="13">
        <f t="shared" si="2"/>
        <v>22.222222222222221</v>
      </c>
      <c r="H22" s="12">
        <v>4</v>
      </c>
      <c r="I22" s="13">
        <f t="shared" si="3"/>
        <v>2.6143790849673203</v>
      </c>
      <c r="J22" s="12">
        <v>3</v>
      </c>
      <c r="K22" s="14">
        <f t="shared" si="4"/>
        <v>1.9607843137254901</v>
      </c>
      <c r="L22" s="12">
        <v>9</v>
      </c>
      <c r="M22" s="14">
        <f t="shared" si="5"/>
        <v>5.8823529411764701</v>
      </c>
      <c r="N22" s="12">
        <v>61</v>
      </c>
      <c r="O22" s="13">
        <f t="shared" si="6"/>
        <v>39.869281045751634</v>
      </c>
      <c r="P22" s="12">
        <v>74</v>
      </c>
      <c r="Q22" s="13">
        <f t="shared" si="7"/>
        <v>48.366013071895424</v>
      </c>
      <c r="R22" s="12">
        <v>7</v>
      </c>
      <c r="S22" s="13">
        <f t="shared" si="8"/>
        <v>4.5751633986928102</v>
      </c>
      <c r="T22" s="12">
        <v>2</v>
      </c>
      <c r="U22" s="13">
        <f t="shared" si="9"/>
        <v>1.3071895424836601</v>
      </c>
    </row>
    <row r="23" spans="1:21" ht="14" x14ac:dyDescent="0.3">
      <c r="A23" s="10"/>
      <c r="B23" s="3" t="s">
        <v>2</v>
      </c>
      <c r="C23" s="12">
        <v>162</v>
      </c>
      <c r="D23" s="12">
        <v>116</v>
      </c>
      <c r="E23" s="14">
        <f t="shared" si="1"/>
        <v>71.604938271604937</v>
      </c>
      <c r="F23" s="12">
        <v>38</v>
      </c>
      <c r="G23" s="13">
        <f t="shared" si="2"/>
        <v>23.456790123456788</v>
      </c>
      <c r="H23" s="12">
        <v>7</v>
      </c>
      <c r="I23" s="13">
        <f t="shared" si="3"/>
        <v>4.3209876543209873</v>
      </c>
      <c r="J23" s="12">
        <v>1</v>
      </c>
      <c r="K23" s="14">
        <f t="shared" si="4"/>
        <v>0.61728395061728392</v>
      </c>
      <c r="L23" s="12">
        <v>10</v>
      </c>
      <c r="M23" s="14">
        <f t="shared" si="5"/>
        <v>6.1728395061728394</v>
      </c>
      <c r="N23" s="12">
        <v>81</v>
      </c>
      <c r="O23" s="13">
        <f t="shared" si="6"/>
        <v>50</v>
      </c>
      <c r="P23" s="12">
        <v>67</v>
      </c>
      <c r="Q23" s="13">
        <f t="shared" si="7"/>
        <v>41.358024691358025</v>
      </c>
      <c r="R23" s="12">
        <v>3</v>
      </c>
      <c r="S23" s="13">
        <f t="shared" si="8"/>
        <v>1.8518518518518516</v>
      </c>
      <c r="T23" s="12">
        <v>1</v>
      </c>
      <c r="U23" s="13">
        <f t="shared" si="9"/>
        <v>0.61728395061728392</v>
      </c>
    </row>
    <row r="24" spans="1:21" ht="14" x14ac:dyDescent="0.3">
      <c r="A24" s="10"/>
      <c r="B24" s="3" t="s">
        <v>3</v>
      </c>
      <c r="C24" s="12">
        <v>97</v>
      </c>
      <c r="D24" s="12">
        <v>74</v>
      </c>
      <c r="E24" s="14">
        <f t="shared" si="1"/>
        <v>76.288659793814432</v>
      </c>
      <c r="F24" s="12">
        <v>20</v>
      </c>
      <c r="G24" s="13">
        <f t="shared" si="2"/>
        <v>20.618556701030926</v>
      </c>
      <c r="H24" s="12">
        <v>3</v>
      </c>
      <c r="I24" s="13">
        <f t="shared" si="3"/>
        <v>3.0927835051546393</v>
      </c>
      <c r="J24" s="12">
        <v>0</v>
      </c>
      <c r="K24" s="14">
        <f t="shared" si="4"/>
        <v>0</v>
      </c>
      <c r="L24" s="12">
        <v>12</v>
      </c>
      <c r="M24" s="14">
        <f t="shared" si="5"/>
        <v>12.371134020618557</v>
      </c>
      <c r="N24" s="12">
        <v>68</v>
      </c>
      <c r="O24" s="13">
        <f t="shared" si="6"/>
        <v>70.103092783505147</v>
      </c>
      <c r="P24" s="12">
        <v>16</v>
      </c>
      <c r="Q24" s="13">
        <f t="shared" si="7"/>
        <v>16.494845360824741</v>
      </c>
      <c r="R24" s="12">
        <v>0</v>
      </c>
      <c r="S24" s="13">
        <f t="shared" si="8"/>
        <v>0</v>
      </c>
      <c r="T24" s="12">
        <v>1</v>
      </c>
      <c r="U24" s="13">
        <f t="shared" si="9"/>
        <v>1.0309278350515463</v>
      </c>
    </row>
    <row r="25" spans="1:21" ht="14" x14ac:dyDescent="0.3">
      <c r="A25" s="10"/>
      <c r="B25" s="16" t="s">
        <v>23</v>
      </c>
      <c r="C25" s="7">
        <f>SUM(C9,C13,C17,C21)</f>
        <v>2003</v>
      </c>
      <c r="D25" s="7">
        <f>SUM(D9,D13,D17,D21)</f>
        <v>1542</v>
      </c>
      <c r="E25" s="14">
        <f t="shared" si="1"/>
        <v>76.984523215177234</v>
      </c>
      <c r="F25" s="7">
        <f>SUM(F9,F13,F17,F21)</f>
        <v>351</v>
      </c>
      <c r="G25" s="13">
        <f t="shared" si="2"/>
        <v>17.523714428357465</v>
      </c>
      <c r="H25" s="7">
        <f>SUM(H9,H13,H17,H21)</f>
        <v>78</v>
      </c>
      <c r="I25" s="13">
        <f t="shared" si="3"/>
        <v>3.8941587618572147</v>
      </c>
      <c r="J25" s="7">
        <f>SUM(J9,J13,J17,J21)</f>
        <v>32</v>
      </c>
      <c r="K25" s="14">
        <f t="shared" si="4"/>
        <v>1.597603594608088</v>
      </c>
      <c r="L25" s="7">
        <f>SUM(L9,L13,L17,L21)</f>
        <v>234</v>
      </c>
      <c r="M25" s="14">
        <f t="shared" si="5"/>
        <v>11.682476285571642</v>
      </c>
      <c r="N25" s="7">
        <f>SUM(N9,N13,N17,N21)</f>
        <v>1070</v>
      </c>
      <c r="O25" s="13">
        <f t="shared" si="6"/>
        <v>53.41987019470794</v>
      </c>
      <c r="P25" s="7">
        <f>SUM(P9,P13,P17,P21)</f>
        <v>590</v>
      </c>
      <c r="Q25" s="13">
        <f t="shared" si="7"/>
        <v>29.455816275586621</v>
      </c>
      <c r="R25" s="7">
        <f>SUM(R9,R13,R17,R21)</f>
        <v>104</v>
      </c>
      <c r="S25" s="13">
        <f t="shared" si="8"/>
        <v>5.1922116824762856</v>
      </c>
      <c r="T25" s="7">
        <f>SUM(T9,T13,T17,T21)</f>
        <v>5</v>
      </c>
      <c r="U25" s="13">
        <f t="shared" si="9"/>
        <v>0.24962556165751376</v>
      </c>
    </row>
    <row r="26" spans="1:21" ht="13" x14ac:dyDescent="0.3">
      <c r="E26" s="15"/>
    </row>
    <row r="28" spans="1:21" x14ac:dyDescent="0.25">
      <c r="E28">
        <f>C11+C15+C19+C23</f>
        <v>685</v>
      </c>
      <c r="I28" s="1"/>
      <c r="U28" s="2"/>
    </row>
  </sheetData>
  <mergeCells count="17">
    <mergeCell ref="A1:D1"/>
    <mergeCell ref="A6:A8"/>
    <mergeCell ref="A3:U3"/>
    <mergeCell ref="B6:B8"/>
    <mergeCell ref="C6:C8"/>
    <mergeCell ref="D6:K6"/>
    <mergeCell ref="L6:U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4:U4"/>
  </mergeCells>
  <printOptions horizontalCentered="1"/>
  <pageMargins left="0.45" right="0.2" top="0.5" bottom="0.5" header="0.3" footer="0.3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 THPT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2019-08-23T02:51:00Z</cp:lastPrinted>
  <dcterms:created xsi:type="dcterms:W3CDTF">2019-08-15T06:49:27Z</dcterms:created>
  <dcterms:modified xsi:type="dcterms:W3CDTF">2021-09-01T08:25:21Z</dcterms:modified>
</cp:coreProperties>
</file>