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-2021\BAO CAO\HUYEN\TONG KET NAM HOC 2020-2021\TAI LIEU TONG KET\HUYEN\"/>
    </mc:Choice>
  </mc:AlternateContent>
  <bookViews>
    <workbookView xWindow="0" yWindow="0" windowWidth="28800" windowHeight="12315"/>
  </bookViews>
  <sheets>
    <sheet name="HIEN HANH" sheetId="1" r:id="rId1"/>
    <sheet name="TRUONG HOC MOI" sheetId="2" r:id="rId2"/>
  </sheets>
  <calcPr calcId="162913"/>
</workbook>
</file>

<file path=xl/calcChain.xml><?xml version="1.0" encoding="utf-8"?>
<calcChain xmlns="http://schemas.openxmlformats.org/spreadsheetml/2006/main">
  <c r="S10" i="1" l="1"/>
  <c r="S11" i="1"/>
  <c r="S12" i="1"/>
  <c r="S13" i="1"/>
  <c r="S14" i="1"/>
  <c r="S15" i="1"/>
  <c r="S16" i="1"/>
  <c r="S17" i="1"/>
  <c r="S18" i="1"/>
  <c r="S19" i="1"/>
  <c r="S20" i="1"/>
  <c r="S9" i="1"/>
  <c r="Q10" i="1"/>
  <c r="Q11" i="1"/>
  <c r="Q12" i="1"/>
  <c r="Q13" i="1"/>
  <c r="Q14" i="1"/>
  <c r="Q15" i="1"/>
  <c r="Q16" i="1"/>
  <c r="Q17" i="1"/>
  <c r="Q18" i="1"/>
  <c r="Q19" i="1"/>
  <c r="Q20" i="1"/>
  <c r="Q9" i="1"/>
  <c r="O10" i="1"/>
  <c r="O11" i="1"/>
  <c r="O12" i="1"/>
  <c r="O13" i="1"/>
  <c r="O14" i="1"/>
  <c r="O15" i="1"/>
  <c r="O16" i="1"/>
  <c r="O17" i="1"/>
  <c r="O18" i="1"/>
  <c r="O19" i="1"/>
  <c r="O20" i="1"/>
  <c r="O9" i="1"/>
  <c r="M10" i="1"/>
  <c r="M11" i="1"/>
  <c r="M12" i="1"/>
  <c r="M13" i="1"/>
  <c r="M14" i="1"/>
  <c r="M15" i="1"/>
  <c r="M16" i="1"/>
  <c r="M17" i="1"/>
  <c r="M18" i="1"/>
  <c r="M19" i="1"/>
  <c r="M20" i="1"/>
  <c r="M9" i="1"/>
  <c r="K10" i="1"/>
  <c r="K11" i="1"/>
  <c r="K12" i="1"/>
  <c r="K13" i="1"/>
  <c r="K14" i="1"/>
  <c r="K15" i="1"/>
  <c r="K16" i="1"/>
  <c r="K17" i="1"/>
  <c r="K18" i="1"/>
  <c r="K19" i="1"/>
  <c r="K20" i="1"/>
  <c r="K9" i="1"/>
  <c r="I10" i="1"/>
  <c r="I11" i="1"/>
  <c r="I12" i="1"/>
  <c r="I13" i="1"/>
  <c r="I14" i="1"/>
  <c r="I15" i="1"/>
  <c r="I16" i="1"/>
  <c r="I17" i="1"/>
  <c r="I18" i="1"/>
  <c r="I19" i="1"/>
  <c r="I20" i="1"/>
  <c r="I9" i="1"/>
  <c r="G10" i="1"/>
  <c r="G11" i="1"/>
  <c r="G12" i="1"/>
  <c r="G13" i="1"/>
  <c r="G14" i="1"/>
  <c r="G15" i="1"/>
  <c r="G16" i="1"/>
  <c r="G17" i="1"/>
  <c r="G18" i="1"/>
  <c r="G19" i="1"/>
  <c r="G20" i="1"/>
  <c r="G9" i="1"/>
  <c r="E10" i="1"/>
  <c r="E11" i="1"/>
  <c r="E12" i="1"/>
  <c r="E13" i="1"/>
  <c r="E14" i="1"/>
  <c r="E15" i="1"/>
  <c r="E16" i="1"/>
  <c r="E17" i="1"/>
  <c r="E18" i="1"/>
  <c r="E19" i="1"/>
  <c r="E20" i="1"/>
  <c r="E9" i="1"/>
  <c r="D20" i="1"/>
  <c r="F20" i="1"/>
  <c r="H20" i="1"/>
  <c r="J20" i="1"/>
  <c r="L20" i="1"/>
  <c r="N20" i="1"/>
  <c r="P20" i="1"/>
  <c r="R20" i="1"/>
  <c r="T20" i="1"/>
  <c r="C20" i="1"/>
  <c r="C10" i="1"/>
  <c r="C11" i="1"/>
  <c r="C12" i="1"/>
  <c r="C13" i="1"/>
  <c r="C14" i="1"/>
  <c r="C15" i="1"/>
  <c r="C16" i="1"/>
  <c r="C17" i="1"/>
  <c r="C18" i="1"/>
  <c r="C19" i="1"/>
  <c r="C9" i="1"/>
  <c r="O9" i="2"/>
  <c r="O10" i="2"/>
  <c r="O11" i="2"/>
  <c r="O12" i="2"/>
  <c r="O13" i="2"/>
  <c r="O14" i="2"/>
  <c r="O15" i="2"/>
  <c r="O8" i="2"/>
  <c r="M9" i="2"/>
  <c r="M10" i="2"/>
  <c r="M11" i="2"/>
  <c r="M12" i="2"/>
  <c r="M13" i="2"/>
  <c r="M14" i="2"/>
  <c r="M15" i="2"/>
  <c r="M8" i="2"/>
  <c r="K9" i="2"/>
  <c r="K10" i="2"/>
  <c r="K11" i="2"/>
  <c r="K12" i="2"/>
  <c r="K13" i="2"/>
  <c r="K14" i="2"/>
  <c r="K15" i="2"/>
  <c r="K8" i="2"/>
  <c r="I9" i="2"/>
  <c r="I10" i="2"/>
  <c r="I11" i="2"/>
  <c r="I12" i="2"/>
  <c r="I13" i="2"/>
  <c r="I14" i="2"/>
  <c r="I15" i="2"/>
  <c r="G9" i="2"/>
  <c r="G10" i="2"/>
  <c r="G11" i="2"/>
  <c r="G12" i="2"/>
  <c r="G13" i="2"/>
  <c r="G14" i="2"/>
  <c r="G15" i="2"/>
  <c r="E9" i="2"/>
  <c r="E10" i="2"/>
  <c r="E11" i="2"/>
  <c r="E12" i="2"/>
  <c r="E13" i="2"/>
  <c r="E14" i="2"/>
  <c r="E15" i="2"/>
  <c r="I8" i="2"/>
  <c r="G8" i="2"/>
  <c r="E8" i="2"/>
  <c r="D15" i="2"/>
  <c r="F15" i="2"/>
  <c r="H15" i="2"/>
  <c r="J15" i="2"/>
  <c r="L15" i="2"/>
  <c r="N15" i="2"/>
  <c r="C15" i="2"/>
  <c r="C9" i="2"/>
  <c r="C10" i="2"/>
  <c r="C11" i="2"/>
  <c r="C12" i="2"/>
  <c r="C13" i="2"/>
  <c r="C14" i="2"/>
  <c r="C8" i="2"/>
</calcChain>
</file>

<file path=xl/sharedStrings.xml><?xml version="1.0" encoding="utf-8"?>
<sst xmlns="http://schemas.openxmlformats.org/spreadsheetml/2006/main" count="84" uniqueCount="49">
  <si>
    <r>
      <rPr>
        <b/>
        <sz val="12"/>
        <rFont val="Times New Roman"/>
        <family val="1"/>
      </rPr>
      <t>Đơn vị</t>
    </r>
  </si>
  <si>
    <r>
      <rPr>
        <b/>
        <sz val="12"/>
        <rFont val="Times New Roman"/>
        <family val="1"/>
      </rPr>
      <t>Tốt</t>
    </r>
  </si>
  <si>
    <r>
      <rPr>
        <b/>
        <sz val="12"/>
        <rFont val="Times New Roman"/>
        <family val="1"/>
      </rPr>
      <t>Khá</t>
    </r>
  </si>
  <si>
    <r>
      <rPr>
        <b/>
        <sz val="12"/>
        <rFont val="Times New Roman"/>
        <family val="1"/>
      </rPr>
      <t>TB</t>
    </r>
  </si>
  <si>
    <r>
      <rPr>
        <b/>
        <sz val="12"/>
        <rFont val="Times New Roman"/>
        <family val="1"/>
      </rPr>
      <t>Yếu</t>
    </r>
  </si>
  <si>
    <r>
      <rPr>
        <b/>
        <sz val="12"/>
        <rFont val="Times New Roman"/>
        <family val="1"/>
      </rPr>
      <t>Giỏi</t>
    </r>
  </si>
  <si>
    <r>
      <rPr>
        <b/>
        <sz val="12"/>
        <rFont val="Times New Roman"/>
        <family val="1"/>
      </rPr>
      <t>Kém</t>
    </r>
  </si>
  <si>
    <t>THCS Thị trấn</t>
  </si>
  <si>
    <t>THCS Quài Cang</t>
  </si>
  <si>
    <t>THCS Quài Nưa</t>
  </si>
  <si>
    <t>THCS Rạng Đông</t>
  </si>
  <si>
    <t>THCS Nà Sáy</t>
  </si>
  <si>
    <t>THCS Khong Hin</t>
  </si>
  <si>
    <t>PTDTBT THCS Mường Mùn</t>
  </si>
  <si>
    <t>PTDTBT THCS Phình Sáng</t>
  </si>
  <si>
    <t>PTDTBT THCS Ta Ma</t>
  </si>
  <si>
    <t>PTDTBT THCS Tênh Phông</t>
  </si>
  <si>
    <t>THCS&amp;THPT Quài Tở</t>
  </si>
  <si>
    <t>Toàn huyện</t>
  </si>
  <si>
    <t>Tổng số HS tham gia đánh giá</t>
  </si>
  <si>
    <t>SL</t>
  </si>
  <si>
    <t>TL %</t>
  </si>
  <si>
    <t>TL%</t>
  </si>
  <si>
    <r>
      <rPr>
        <b/>
        <sz val="13"/>
        <rFont val="Times New Roman"/>
        <family val="1"/>
      </rPr>
      <t>TRƯỜNG HỌC HIỆN HÀNH</t>
    </r>
  </si>
  <si>
    <r>
      <rPr>
        <b/>
        <sz val="12"/>
        <rFont val="Times New Roman"/>
        <family val="1"/>
      </rPr>
      <t>TT</t>
    </r>
  </si>
  <si>
    <r>
      <rPr>
        <b/>
        <sz val="12"/>
        <rFont val="Times New Roman"/>
        <family val="1"/>
      </rPr>
      <t>Xếp loại hạnh kiểm</t>
    </r>
  </si>
  <si>
    <r>
      <rPr>
        <b/>
        <sz val="12"/>
        <rFont val="Times New Roman"/>
        <family val="1"/>
      </rPr>
      <t>Xếp loại học lực</t>
    </r>
  </si>
  <si>
    <t>UBND HUYỆN TUẦN GIÁO</t>
  </si>
  <si>
    <r>
      <rPr>
        <b/>
        <sz val="12"/>
        <rFont val="Times New Roman"/>
        <family val="1"/>
      </rPr>
      <t>Tổng số HS tham gia đánh giá</t>
    </r>
  </si>
  <si>
    <r>
      <rPr>
        <b/>
        <sz val="12"/>
        <rFont val="Times New Roman"/>
        <family val="1"/>
      </rPr>
      <t>Xếp loại phẩm chất</t>
    </r>
  </si>
  <si>
    <t>Xếp loại năng lực</t>
  </si>
  <si>
    <r>
      <rPr>
        <b/>
        <sz val="12"/>
        <rFont val="Times New Roman"/>
        <family val="1"/>
      </rPr>
      <t>Đạt</t>
    </r>
  </si>
  <si>
    <t>Đạt</t>
  </si>
  <si>
    <t>Cần cố gắng</t>
  </si>
  <si>
    <r>
      <rPr>
        <b/>
        <sz val="12"/>
        <rFont val="Times New Roman"/>
        <family val="1"/>
      </rPr>
      <t>SL</t>
    </r>
  </si>
  <si>
    <r>
      <rPr>
        <b/>
        <sz val="12"/>
        <rFont val="Times New Roman"/>
        <family val="1"/>
      </rPr>
      <t>TL %</t>
    </r>
  </si>
  <si>
    <r>
      <rPr>
        <b/>
        <sz val="12"/>
        <rFont val="Times New Roman"/>
        <family val="1"/>
      </rPr>
      <t>TL%</t>
    </r>
  </si>
  <si>
    <t>THCS Chiềng Sinh</t>
  </si>
  <si>
    <t xml:space="preserve"> THCS Mường Thín</t>
  </si>
  <si>
    <t xml:space="preserve"> THCS Tỏa Tình</t>
  </si>
  <si>
    <t>THCS Vừ A Dính</t>
  </si>
  <si>
    <t>PTDTBT THCS Mùn Chung</t>
  </si>
  <si>
    <t>Phụ lục 4a: TỔNG HỢP CHẤT LƯỢNG GIÁO DỤC THCS NĂM HỌC 2020- 2021</t>
  </si>
  <si>
    <t>PTDTBT TH&amp;THCS Pú Xi</t>
  </si>
  <si>
    <t>THCS Chiềng Đông</t>
  </si>
  <si>
    <t>Phụ lục 4b: TỔNG HỢP CHẤT LƯỢNG GIÁO DỤC THCS NĂM HỌC 2020- 2021 TRƯỜNG HỌC MỚI</t>
  </si>
  <si>
    <t xml:space="preserve">Ghi chú: Số học sinh khuyết tật không được đánh giá 04 em </t>
  </si>
  <si>
    <t>Ghi chú: Số học sinh khuyết tật không được đánh giá 19 em</t>
  </si>
  <si>
    <t>(Biểu kèm theo Báo cáo số:          /BC-UBND ngày        /9/2021 của UBND huyện)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</si>
</sst>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</font>
    <font>
      <i/>
      <sz val="13"/>
      <name val="Times New Roman"/>
      <family val="1"/>
    </font>
    <font>
      <sz val="13"/>
      <name val="Arial"/>
      <family val="2"/>
    </font>
    <font>
      <sz val="10"/>
      <name val="Arial"/>
    </font>
    <font>
      <sz val="13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2"/>
  </cellStyleXfs>
  <cellXfs count="48">
    <xf numFmtId="0" fontId="0" fillId="0" borderId="0" xfId="0"/>
    <xf numFmtId="0" fontId="2" fillId="0" borderId="2" xfId="0" applyFont="1" applyBorder="1" applyAlignment="1">
      <alignment vertical="top"/>
    </xf>
    <xf numFmtId="0" fontId="5" fillId="0" borderId="0" xfId="0" applyFont="1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3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3" fontId="1" fillId="0" borderId="3" xfId="0" applyNumberFormat="1" applyFont="1" applyBorder="1" applyAlignment="1">
      <alignment horizontal="right" vertical="center"/>
    </xf>
    <xf numFmtId="164" fontId="0" fillId="0" borderId="0" xfId="0" applyNumberFormat="1"/>
    <xf numFmtId="0" fontId="5" fillId="0" borderId="2" xfId="1" applyFont="1"/>
    <xf numFmtId="0" fontId="6" fillId="0" borderId="2" xfId="1"/>
    <xf numFmtId="0" fontId="2" fillId="0" borderId="3" xfId="1" applyFont="1" applyBorder="1" applyAlignment="1">
      <alignment horizontal="center" vertical="center"/>
    </xf>
    <xf numFmtId="164" fontId="6" fillId="0" borderId="2" xfId="1" applyNumberFormat="1"/>
    <xf numFmtId="0" fontId="2" fillId="0" borderId="3" xfId="1" applyFont="1" applyBorder="1" applyAlignment="1">
      <alignment vertical="center"/>
    </xf>
    <xf numFmtId="1" fontId="1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0" fontId="6" fillId="0" borderId="2" xfId="1" applyBorder="1" applyAlignment="1">
      <alignment vertical="top"/>
    </xf>
    <xf numFmtId="3" fontId="6" fillId="0" borderId="2" xfId="1" applyNumberFormat="1"/>
    <xf numFmtId="2" fontId="2" fillId="0" borderId="3" xfId="0" applyNumberFormat="1" applyFont="1" applyBorder="1" applyAlignment="1">
      <alignment horizontal="right" vertical="center"/>
    </xf>
    <xf numFmtId="3" fontId="0" fillId="0" borderId="0" xfId="0" applyNumberFormat="1"/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/>
    </xf>
    <xf numFmtId="0" fontId="1" fillId="0" borderId="0" xfId="0" applyFont="1" applyFill="1" applyAlignment="1" applyProtection="1">
      <alignment horizontal="left" vertical="center"/>
    </xf>
    <xf numFmtId="0" fontId="7" fillId="0" borderId="2" xfId="1" applyFont="1" applyBorder="1" applyAlignment="1">
      <alignment horizontal="left" vertical="top"/>
    </xf>
    <xf numFmtId="0" fontId="1" fillId="0" borderId="2" xfId="1" applyFont="1" applyFill="1" applyAlignment="1" applyProtection="1">
      <alignment horizontal="left" vertical="center"/>
    </xf>
    <xf numFmtId="0" fontId="3" fillId="0" borderId="2" xfId="1" applyFont="1" applyBorder="1" applyAlignment="1">
      <alignment horizontal="center" vertical="top"/>
    </xf>
    <xf numFmtId="0" fontId="5" fillId="0" borderId="2" xfId="1" applyFont="1" applyBorder="1" applyAlignment="1">
      <alignment horizontal="center" vertical="top"/>
    </xf>
    <xf numFmtId="0" fontId="4" fillId="0" borderId="2" xfId="1" applyFont="1" applyAlignment="1">
      <alignment horizontal="center" vertical="center"/>
    </xf>
    <xf numFmtId="0" fontId="2" fillId="0" borderId="3" xfId="1" applyFont="1" applyBorder="1" applyAlignment="1">
      <alignment horizontal="left" vertical="center" indent="1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1" fillId="0" borderId="3" xfId="1" applyFont="1" applyBorder="1" applyAlignment="1">
      <alignment horizontal="center"/>
    </xf>
    <xf numFmtId="0" fontId="2" fillId="0" borderId="3" xfId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tabSelected="1" zoomScale="130" zoomScaleNormal="130" workbookViewId="0">
      <selection activeCell="M9" sqref="M9"/>
    </sheetView>
  </sheetViews>
  <sheetFormatPr defaultRowHeight="12.75" x14ac:dyDescent="0.2"/>
  <cols>
    <col min="1" max="1" width="5.28515625" bestFit="1" customWidth="1"/>
    <col min="2" max="2" width="29.7109375" customWidth="1"/>
    <col min="3" max="3" width="10.42578125" bestFit="1" customWidth="1"/>
    <col min="4" max="4" width="7" bestFit="1" customWidth="1"/>
    <col min="5" max="21" width="7.7109375" customWidth="1"/>
  </cols>
  <sheetData>
    <row r="1" spans="1:23" ht="16.5" x14ac:dyDescent="0.25">
      <c r="A1" s="34" t="s">
        <v>27</v>
      </c>
      <c r="B1" s="34"/>
      <c r="C1" s="34"/>
      <c r="D1" s="34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3" ht="16.5" x14ac:dyDescent="0.2">
      <c r="A2" s="30" t="s">
        <v>42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</row>
    <row r="3" spans="1:23" ht="16.5" x14ac:dyDescent="0.2">
      <c r="A3" s="31" t="s">
        <v>23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3" ht="16.5" x14ac:dyDescent="0.2">
      <c r="A4" s="33" t="s">
        <v>48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</row>
    <row r="6" spans="1:23" ht="21.95" customHeight="1" x14ac:dyDescent="0.2">
      <c r="A6" s="32" t="s">
        <v>24</v>
      </c>
      <c r="B6" s="27" t="s">
        <v>0</v>
      </c>
      <c r="C6" s="28" t="s">
        <v>19</v>
      </c>
      <c r="D6" s="27" t="s">
        <v>25</v>
      </c>
      <c r="E6" s="27"/>
      <c r="F6" s="27"/>
      <c r="G6" s="27"/>
      <c r="H6" s="27"/>
      <c r="I6" s="27"/>
      <c r="J6" s="27"/>
      <c r="K6" s="27"/>
      <c r="L6" s="27" t="s">
        <v>26</v>
      </c>
      <c r="M6" s="27"/>
      <c r="N6" s="27"/>
      <c r="O6" s="27"/>
      <c r="P6" s="27"/>
      <c r="Q6" s="27"/>
      <c r="R6" s="27"/>
      <c r="S6" s="27"/>
      <c r="T6" s="27"/>
      <c r="U6" s="27"/>
    </row>
    <row r="7" spans="1:23" ht="21.95" customHeight="1" x14ac:dyDescent="0.2">
      <c r="A7" s="32"/>
      <c r="B7" s="27"/>
      <c r="C7" s="29"/>
      <c r="D7" s="27" t="s">
        <v>1</v>
      </c>
      <c r="E7" s="27"/>
      <c r="F7" s="27" t="s">
        <v>2</v>
      </c>
      <c r="G7" s="27"/>
      <c r="H7" s="27" t="s">
        <v>3</v>
      </c>
      <c r="I7" s="27"/>
      <c r="J7" s="27" t="s">
        <v>4</v>
      </c>
      <c r="K7" s="27"/>
      <c r="L7" s="27" t="s">
        <v>5</v>
      </c>
      <c r="M7" s="27"/>
      <c r="N7" s="27" t="s">
        <v>2</v>
      </c>
      <c r="O7" s="27"/>
      <c r="P7" s="27" t="s">
        <v>3</v>
      </c>
      <c r="Q7" s="27"/>
      <c r="R7" s="27" t="s">
        <v>4</v>
      </c>
      <c r="S7" s="27"/>
      <c r="T7" s="27" t="s">
        <v>6</v>
      </c>
      <c r="U7" s="27"/>
    </row>
    <row r="8" spans="1:23" ht="21.95" customHeight="1" x14ac:dyDescent="0.2">
      <c r="A8" s="32"/>
      <c r="B8" s="27"/>
      <c r="C8" s="29"/>
      <c r="D8" s="3" t="s">
        <v>20</v>
      </c>
      <c r="E8" s="3" t="s">
        <v>21</v>
      </c>
      <c r="F8" s="3" t="s">
        <v>20</v>
      </c>
      <c r="G8" s="4" t="s">
        <v>21</v>
      </c>
      <c r="H8" s="3" t="s">
        <v>20</v>
      </c>
      <c r="I8" s="4" t="s">
        <v>21</v>
      </c>
      <c r="J8" s="3" t="s">
        <v>20</v>
      </c>
      <c r="K8" s="4" t="s">
        <v>21</v>
      </c>
      <c r="L8" s="3" t="s">
        <v>20</v>
      </c>
      <c r="M8" s="4" t="s">
        <v>21</v>
      </c>
      <c r="N8" s="3" t="s">
        <v>20</v>
      </c>
      <c r="O8" s="3" t="s">
        <v>22</v>
      </c>
      <c r="P8" s="3" t="s">
        <v>20</v>
      </c>
      <c r="Q8" s="3" t="s">
        <v>22</v>
      </c>
      <c r="R8" s="3" t="s">
        <v>20</v>
      </c>
      <c r="S8" s="3" t="s">
        <v>22</v>
      </c>
      <c r="T8" s="3" t="s">
        <v>20</v>
      </c>
      <c r="U8" s="4" t="s">
        <v>21</v>
      </c>
    </row>
    <row r="9" spans="1:23" ht="21.95" customHeight="1" x14ac:dyDescent="0.2">
      <c r="A9" s="3">
        <v>1</v>
      </c>
      <c r="B9" s="5" t="s">
        <v>7</v>
      </c>
      <c r="C9" s="12">
        <f>SUM(D9,F9,H9,J9)</f>
        <v>593</v>
      </c>
      <c r="D9" s="6">
        <v>507</v>
      </c>
      <c r="E9" s="24">
        <f>D9/C9*100</f>
        <v>85.49747048903879</v>
      </c>
      <c r="F9" s="7">
        <v>76</v>
      </c>
      <c r="G9" s="24">
        <f>F9/C9*100</f>
        <v>12.816188870151771</v>
      </c>
      <c r="H9" s="7">
        <v>10</v>
      </c>
      <c r="I9" s="24">
        <f>H9/C9*100</f>
        <v>1.6863406408094435</v>
      </c>
      <c r="J9" s="7"/>
      <c r="K9" s="24">
        <f>J9/C9*100</f>
        <v>0</v>
      </c>
      <c r="L9" s="7">
        <v>157</v>
      </c>
      <c r="M9" s="24">
        <f>L9/C9*100</f>
        <v>26.475548060708263</v>
      </c>
      <c r="N9" s="7">
        <v>292</v>
      </c>
      <c r="O9" s="24">
        <f>N9/C9*100</f>
        <v>49.24114671163575</v>
      </c>
      <c r="P9" s="7">
        <v>144</v>
      </c>
      <c r="Q9" s="24">
        <f>P9/C9*100</f>
        <v>24.283305227655987</v>
      </c>
      <c r="R9" s="7"/>
      <c r="S9" s="24">
        <f>R9/C9*100</f>
        <v>0</v>
      </c>
      <c r="T9" s="7"/>
      <c r="U9" s="7"/>
      <c r="W9" s="13"/>
    </row>
    <row r="10" spans="1:23" ht="21.95" customHeight="1" x14ac:dyDescent="0.2">
      <c r="A10" s="3">
        <v>2</v>
      </c>
      <c r="B10" s="5" t="s">
        <v>8</v>
      </c>
      <c r="C10" s="12">
        <f t="shared" ref="C10:C19" si="0">SUM(D10,F10,H10,J10)</f>
        <v>584</v>
      </c>
      <c r="D10" s="6">
        <v>476</v>
      </c>
      <c r="E10" s="24">
        <f t="shared" ref="E10:E20" si="1">D10/C10*100</f>
        <v>81.506849315068493</v>
      </c>
      <c r="F10" s="7">
        <v>92</v>
      </c>
      <c r="G10" s="24">
        <f t="shared" ref="G10:G20" si="2">F10/C10*100</f>
        <v>15.753424657534246</v>
      </c>
      <c r="H10" s="7">
        <v>16</v>
      </c>
      <c r="I10" s="24">
        <f t="shared" ref="I10:I20" si="3">H10/C10*100</f>
        <v>2.7397260273972601</v>
      </c>
      <c r="J10" s="7"/>
      <c r="K10" s="24">
        <f t="shared" ref="K10:K20" si="4">J10/C10*100</f>
        <v>0</v>
      </c>
      <c r="L10" s="7">
        <v>135</v>
      </c>
      <c r="M10" s="24">
        <f t="shared" ref="M10:M20" si="5">L10/C10*100</f>
        <v>23.116438356164384</v>
      </c>
      <c r="N10" s="7">
        <v>307</v>
      </c>
      <c r="O10" s="24">
        <f t="shared" ref="O10:O20" si="6">N10/C10*100</f>
        <v>52.568493150684937</v>
      </c>
      <c r="P10" s="7">
        <v>142</v>
      </c>
      <c r="Q10" s="24">
        <f t="shared" ref="Q10:Q20" si="7">P10/C10*100</f>
        <v>24.315068493150687</v>
      </c>
      <c r="R10" s="7"/>
      <c r="S10" s="24">
        <f t="shared" ref="S10:S20" si="8">R10/C10*100</f>
        <v>0</v>
      </c>
      <c r="T10" s="7"/>
      <c r="U10" s="7"/>
      <c r="W10" s="13"/>
    </row>
    <row r="11" spans="1:23" ht="21.95" customHeight="1" x14ac:dyDescent="0.2">
      <c r="A11" s="3">
        <v>3</v>
      </c>
      <c r="B11" s="5" t="s">
        <v>9</v>
      </c>
      <c r="C11" s="12">
        <f t="shared" si="0"/>
        <v>434</v>
      </c>
      <c r="D11" s="6">
        <v>373</v>
      </c>
      <c r="E11" s="24">
        <f t="shared" si="1"/>
        <v>85.944700460829495</v>
      </c>
      <c r="F11" s="7">
        <v>56</v>
      </c>
      <c r="G11" s="24">
        <f t="shared" si="2"/>
        <v>12.903225806451612</v>
      </c>
      <c r="H11" s="7">
        <v>5</v>
      </c>
      <c r="I11" s="24">
        <f t="shared" si="3"/>
        <v>1.1520737327188941</v>
      </c>
      <c r="J11" s="7"/>
      <c r="K11" s="24">
        <f t="shared" si="4"/>
        <v>0</v>
      </c>
      <c r="L11" s="7">
        <v>54</v>
      </c>
      <c r="M11" s="24">
        <f t="shared" si="5"/>
        <v>12.442396313364055</v>
      </c>
      <c r="N11" s="7">
        <v>231</v>
      </c>
      <c r="O11" s="24">
        <f t="shared" si="6"/>
        <v>53.225806451612897</v>
      </c>
      <c r="P11" s="7">
        <v>149</v>
      </c>
      <c r="Q11" s="24">
        <f t="shared" si="7"/>
        <v>34.331797235023046</v>
      </c>
      <c r="R11" s="7"/>
      <c r="S11" s="24">
        <f t="shared" si="8"/>
        <v>0</v>
      </c>
      <c r="T11" s="7"/>
      <c r="U11" s="7"/>
      <c r="W11" s="13"/>
    </row>
    <row r="12" spans="1:23" ht="21.95" customHeight="1" x14ac:dyDescent="0.2">
      <c r="A12" s="3">
        <v>4</v>
      </c>
      <c r="B12" s="5" t="s">
        <v>10</v>
      </c>
      <c r="C12" s="12">
        <f t="shared" si="0"/>
        <v>324</v>
      </c>
      <c r="D12" s="6">
        <v>284</v>
      </c>
      <c r="E12" s="24">
        <f t="shared" si="1"/>
        <v>87.654320987654316</v>
      </c>
      <c r="F12" s="7">
        <v>40</v>
      </c>
      <c r="G12" s="24">
        <f t="shared" si="2"/>
        <v>12.345679012345679</v>
      </c>
      <c r="H12" s="7"/>
      <c r="I12" s="24">
        <f t="shared" si="3"/>
        <v>0</v>
      </c>
      <c r="J12" s="7"/>
      <c r="K12" s="24">
        <f t="shared" si="4"/>
        <v>0</v>
      </c>
      <c r="L12" s="7">
        <v>31</v>
      </c>
      <c r="M12" s="24">
        <f t="shared" si="5"/>
        <v>9.5679012345679002</v>
      </c>
      <c r="N12" s="7">
        <v>140</v>
      </c>
      <c r="O12" s="24">
        <f t="shared" si="6"/>
        <v>43.209876543209873</v>
      </c>
      <c r="P12" s="7">
        <v>153</v>
      </c>
      <c r="Q12" s="24">
        <f t="shared" si="7"/>
        <v>47.222222222222221</v>
      </c>
      <c r="R12" s="7"/>
      <c r="S12" s="24">
        <f t="shared" si="8"/>
        <v>0</v>
      </c>
      <c r="T12" s="7"/>
      <c r="U12" s="7"/>
      <c r="W12" s="13"/>
    </row>
    <row r="13" spans="1:23" ht="21.95" customHeight="1" x14ac:dyDescent="0.2">
      <c r="A13" s="8">
        <v>5</v>
      </c>
      <c r="B13" s="9" t="s">
        <v>11</v>
      </c>
      <c r="C13" s="12">
        <f t="shared" si="0"/>
        <v>224</v>
      </c>
      <c r="D13" s="6">
        <v>170</v>
      </c>
      <c r="E13" s="24">
        <f t="shared" si="1"/>
        <v>75.892857142857139</v>
      </c>
      <c r="F13" s="7">
        <v>49</v>
      </c>
      <c r="G13" s="24">
        <f t="shared" si="2"/>
        <v>21.875</v>
      </c>
      <c r="H13" s="7">
        <v>5</v>
      </c>
      <c r="I13" s="24">
        <f t="shared" si="3"/>
        <v>2.2321428571428572</v>
      </c>
      <c r="J13" s="7"/>
      <c r="K13" s="24">
        <f t="shared" si="4"/>
        <v>0</v>
      </c>
      <c r="L13" s="7">
        <v>18</v>
      </c>
      <c r="M13" s="24">
        <f t="shared" si="5"/>
        <v>8.0357142857142865</v>
      </c>
      <c r="N13" s="7">
        <v>118</v>
      </c>
      <c r="O13" s="24">
        <f t="shared" si="6"/>
        <v>52.678571428571431</v>
      </c>
      <c r="P13" s="7">
        <v>88</v>
      </c>
      <c r="Q13" s="24">
        <f t="shared" si="7"/>
        <v>39.285714285714285</v>
      </c>
      <c r="R13" s="7"/>
      <c r="S13" s="24">
        <f t="shared" si="8"/>
        <v>0</v>
      </c>
      <c r="T13" s="7"/>
      <c r="U13" s="7"/>
      <c r="W13" s="13"/>
    </row>
    <row r="14" spans="1:23" ht="21.95" customHeight="1" x14ac:dyDescent="0.2">
      <c r="A14" s="3">
        <v>6</v>
      </c>
      <c r="B14" s="5" t="s">
        <v>12</v>
      </c>
      <c r="C14" s="12">
        <f t="shared" si="0"/>
        <v>279</v>
      </c>
      <c r="D14" s="6">
        <v>196</v>
      </c>
      <c r="E14" s="24">
        <f t="shared" si="1"/>
        <v>70.25089605734766</v>
      </c>
      <c r="F14" s="7">
        <v>69</v>
      </c>
      <c r="G14" s="24">
        <f t="shared" si="2"/>
        <v>24.731182795698924</v>
      </c>
      <c r="H14" s="7">
        <v>14</v>
      </c>
      <c r="I14" s="24">
        <f t="shared" si="3"/>
        <v>5.0179211469534053</v>
      </c>
      <c r="J14" s="7"/>
      <c r="K14" s="24">
        <f t="shared" si="4"/>
        <v>0</v>
      </c>
      <c r="L14" s="7">
        <v>27</v>
      </c>
      <c r="M14" s="24">
        <f t="shared" si="5"/>
        <v>9.67741935483871</v>
      </c>
      <c r="N14" s="7">
        <v>112</v>
      </c>
      <c r="O14" s="24">
        <f t="shared" si="6"/>
        <v>40.143369175627242</v>
      </c>
      <c r="P14" s="7">
        <v>140</v>
      </c>
      <c r="Q14" s="24">
        <f t="shared" si="7"/>
        <v>50.179211469534046</v>
      </c>
      <c r="R14" s="7"/>
      <c r="S14" s="24">
        <f t="shared" si="8"/>
        <v>0</v>
      </c>
      <c r="T14" s="7"/>
      <c r="U14" s="10"/>
      <c r="W14" s="13"/>
    </row>
    <row r="15" spans="1:23" ht="21.95" customHeight="1" x14ac:dyDescent="0.2">
      <c r="A15" s="8">
        <v>7</v>
      </c>
      <c r="B15" s="9" t="s">
        <v>43</v>
      </c>
      <c r="C15" s="12">
        <f t="shared" si="0"/>
        <v>280</v>
      </c>
      <c r="D15" s="6">
        <v>209</v>
      </c>
      <c r="E15" s="24">
        <f t="shared" si="1"/>
        <v>74.642857142857139</v>
      </c>
      <c r="F15" s="7">
        <v>63</v>
      </c>
      <c r="G15" s="24">
        <f t="shared" si="2"/>
        <v>22.5</v>
      </c>
      <c r="H15" s="7">
        <v>8</v>
      </c>
      <c r="I15" s="24">
        <f t="shared" si="3"/>
        <v>2.8571428571428572</v>
      </c>
      <c r="J15" s="7"/>
      <c r="K15" s="24">
        <f t="shared" si="4"/>
        <v>0</v>
      </c>
      <c r="L15" s="7">
        <v>18</v>
      </c>
      <c r="M15" s="24">
        <f t="shared" si="5"/>
        <v>6.4285714285714279</v>
      </c>
      <c r="N15" s="7">
        <v>87</v>
      </c>
      <c r="O15" s="24">
        <f t="shared" si="6"/>
        <v>31.071428571428573</v>
      </c>
      <c r="P15" s="7">
        <v>174</v>
      </c>
      <c r="Q15" s="24">
        <f t="shared" si="7"/>
        <v>62.142857142857146</v>
      </c>
      <c r="R15" s="7">
        <v>1</v>
      </c>
      <c r="S15" s="24">
        <f t="shared" si="8"/>
        <v>0.35714285714285715</v>
      </c>
      <c r="T15" s="7"/>
      <c r="U15" s="7"/>
      <c r="W15" s="13"/>
    </row>
    <row r="16" spans="1:23" ht="21.95" customHeight="1" x14ac:dyDescent="0.2">
      <c r="A16" s="3">
        <v>8</v>
      </c>
      <c r="B16" s="5" t="s">
        <v>14</v>
      </c>
      <c r="C16" s="12">
        <f t="shared" si="0"/>
        <v>487</v>
      </c>
      <c r="D16" s="6">
        <v>356</v>
      </c>
      <c r="E16" s="24">
        <f t="shared" si="1"/>
        <v>73.100616016427097</v>
      </c>
      <c r="F16" s="7">
        <v>90</v>
      </c>
      <c r="G16" s="24">
        <f t="shared" si="2"/>
        <v>18.480492813141684</v>
      </c>
      <c r="H16" s="7">
        <v>41</v>
      </c>
      <c r="I16" s="24">
        <f t="shared" si="3"/>
        <v>8.4188911704312108</v>
      </c>
      <c r="J16" s="7"/>
      <c r="K16" s="24">
        <f t="shared" si="4"/>
        <v>0</v>
      </c>
      <c r="L16" s="7">
        <v>46</v>
      </c>
      <c r="M16" s="24">
        <f t="shared" si="5"/>
        <v>9.4455852156057496</v>
      </c>
      <c r="N16" s="7">
        <v>232</v>
      </c>
      <c r="O16" s="24">
        <f t="shared" si="6"/>
        <v>47.638603696098563</v>
      </c>
      <c r="P16" s="7">
        <v>209</v>
      </c>
      <c r="Q16" s="24">
        <f t="shared" si="7"/>
        <v>42.915811088295683</v>
      </c>
      <c r="R16" s="7"/>
      <c r="S16" s="24">
        <f t="shared" si="8"/>
        <v>0</v>
      </c>
      <c r="T16" s="7"/>
      <c r="U16" s="7"/>
      <c r="W16" s="13"/>
    </row>
    <row r="17" spans="1:23" ht="21.95" customHeight="1" x14ac:dyDescent="0.2">
      <c r="A17" s="3">
        <v>9</v>
      </c>
      <c r="B17" s="5" t="s">
        <v>15</v>
      </c>
      <c r="C17" s="12">
        <f t="shared" si="0"/>
        <v>370</v>
      </c>
      <c r="D17" s="6">
        <v>232</v>
      </c>
      <c r="E17" s="24">
        <f t="shared" si="1"/>
        <v>62.702702702702709</v>
      </c>
      <c r="F17" s="7">
        <v>125</v>
      </c>
      <c r="G17" s="24">
        <f t="shared" si="2"/>
        <v>33.783783783783782</v>
      </c>
      <c r="H17" s="7">
        <v>12</v>
      </c>
      <c r="I17" s="24">
        <f t="shared" si="3"/>
        <v>3.2432432432432434</v>
      </c>
      <c r="J17" s="7">
        <v>1</v>
      </c>
      <c r="K17" s="24">
        <f t="shared" si="4"/>
        <v>0.27027027027027029</v>
      </c>
      <c r="L17" s="7">
        <v>19</v>
      </c>
      <c r="M17" s="24">
        <f t="shared" si="5"/>
        <v>5.1351351351351351</v>
      </c>
      <c r="N17" s="7">
        <v>155</v>
      </c>
      <c r="O17" s="24">
        <f t="shared" si="6"/>
        <v>41.891891891891895</v>
      </c>
      <c r="P17" s="7">
        <v>196</v>
      </c>
      <c r="Q17" s="24">
        <f t="shared" si="7"/>
        <v>52.972972972972975</v>
      </c>
      <c r="R17" s="7"/>
      <c r="S17" s="24">
        <f t="shared" si="8"/>
        <v>0</v>
      </c>
      <c r="T17" s="7"/>
      <c r="U17" s="11"/>
      <c r="W17" s="13"/>
    </row>
    <row r="18" spans="1:23" ht="21.95" customHeight="1" x14ac:dyDescent="0.2">
      <c r="A18" s="3">
        <v>10</v>
      </c>
      <c r="B18" s="5" t="s">
        <v>16</v>
      </c>
      <c r="C18" s="12">
        <f t="shared" si="0"/>
        <v>159</v>
      </c>
      <c r="D18" s="6">
        <v>122</v>
      </c>
      <c r="E18" s="24">
        <f t="shared" si="1"/>
        <v>76.729559748427675</v>
      </c>
      <c r="F18" s="7">
        <v>34</v>
      </c>
      <c r="G18" s="24">
        <f t="shared" si="2"/>
        <v>21.383647798742139</v>
      </c>
      <c r="H18" s="7">
        <v>3</v>
      </c>
      <c r="I18" s="24">
        <f t="shared" si="3"/>
        <v>1.8867924528301887</v>
      </c>
      <c r="J18" s="7"/>
      <c r="K18" s="24">
        <f t="shared" si="4"/>
        <v>0</v>
      </c>
      <c r="L18" s="7">
        <v>19</v>
      </c>
      <c r="M18" s="24">
        <f t="shared" si="5"/>
        <v>11.949685534591195</v>
      </c>
      <c r="N18" s="7">
        <v>80</v>
      </c>
      <c r="O18" s="24">
        <f t="shared" si="6"/>
        <v>50.314465408805034</v>
      </c>
      <c r="P18" s="7">
        <v>60</v>
      </c>
      <c r="Q18" s="24">
        <f t="shared" si="7"/>
        <v>37.735849056603776</v>
      </c>
      <c r="R18" s="7"/>
      <c r="S18" s="24">
        <f t="shared" si="8"/>
        <v>0</v>
      </c>
      <c r="T18" s="7"/>
      <c r="U18" s="7"/>
      <c r="W18" s="13"/>
    </row>
    <row r="19" spans="1:23" ht="21.95" customHeight="1" x14ac:dyDescent="0.2">
      <c r="A19" s="3">
        <v>11</v>
      </c>
      <c r="B19" s="5" t="s">
        <v>17</v>
      </c>
      <c r="C19" s="12">
        <f t="shared" si="0"/>
        <v>646</v>
      </c>
      <c r="D19" s="6">
        <v>506</v>
      </c>
      <c r="E19" s="24">
        <f t="shared" si="1"/>
        <v>78.328173374613002</v>
      </c>
      <c r="F19" s="7">
        <v>115</v>
      </c>
      <c r="G19" s="24">
        <f t="shared" si="2"/>
        <v>17.80185758513932</v>
      </c>
      <c r="H19" s="7">
        <v>23</v>
      </c>
      <c r="I19" s="24">
        <f t="shared" si="3"/>
        <v>3.560371517027864</v>
      </c>
      <c r="J19" s="7">
        <v>2</v>
      </c>
      <c r="K19" s="24">
        <f t="shared" si="4"/>
        <v>0.30959752321981426</v>
      </c>
      <c r="L19" s="7">
        <v>56</v>
      </c>
      <c r="M19" s="24">
        <f t="shared" si="5"/>
        <v>8.6687306501547994</v>
      </c>
      <c r="N19" s="7">
        <v>376</v>
      </c>
      <c r="O19" s="24">
        <f t="shared" si="6"/>
        <v>58.204334365325074</v>
      </c>
      <c r="P19" s="7">
        <v>206</v>
      </c>
      <c r="Q19" s="24">
        <f t="shared" si="7"/>
        <v>31.888544891640869</v>
      </c>
      <c r="R19" s="7">
        <v>7</v>
      </c>
      <c r="S19" s="24">
        <f t="shared" si="8"/>
        <v>1.0835913312693499</v>
      </c>
      <c r="T19" s="7"/>
      <c r="U19" s="11"/>
      <c r="W19" s="13"/>
    </row>
    <row r="20" spans="1:23" ht="21.95" customHeight="1" x14ac:dyDescent="0.2">
      <c r="A20" s="26" t="s">
        <v>18</v>
      </c>
      <c r="B20" s="27"/>
      <c r="C20" s="12">
        <f>SUM(C9:C19)</f>
        <v>4380</v>
      </c>
      <c r="D20" s="12">
        <f t="shared" ref="D20:T20" si="9">SUM(D9:D19)</f>
        <v>3431</v>
      </c>
      <c r="E20" s="24">
        <f t="shared" si="1"/>
        <v>78.333333333333329</v>
      </c>
      <c r="F20" s="12">
        <f t="shared" si="9"/>
        <v>809</v>
      </c>
      <c r="G20" s="24">
        <f t="shared" si="2"/>
        <v>18.470319634703198</v>
      </c>
      <c r="H20" s="12">
        <f t="shared" si="9"/>
        <v>137</v>
      </c>
      <c r="I20" s="24">
        <f t="shared" si="3"/>
        <v>3.127853881278539</v>
      </c>
      <c r="J20" s="12">
        <f t="shared" si="9"/>
        <v>3</v>
      </c>
      <c r="K20" s="24">
        <f t="shared" si="4"/>
        <v>6.8493150684931503E-2</v>
      </c>
      <c r="L20" s="12">
        <f t="shared" si="9"/>
        <v>580</v>
      </c>
      <c r="M20" s="24">
        <f t="shared" si="5"/>
        <v>13.24200913242009</v>
      </c>
      <c r="N20" s="12">
        <f t="shared" si="9"/>
        <v>2130</v>
      </c>
      <c r="O20" s="24">
        <f t="shared" si="6"/>
        <v>48.630136986301373</v>
      </c>
      <c r="P20" s="12">
        <f t="shared" si="9"/>
        <v>1661</v>
      </c>
      <c r="Q20" s="24">
        <f t="shared" si="7"/>
        <v>37.922374429223744</v>
      </c>
      <c r="R20" s="12">
        <f t="shared" si="9"/>
        <v>8</v>
      </c>
      <c r="S20" s="24">
        <f t="shared" si="8"/>
        <v>0.18264840182648401</v>
      </c>
      <c r="T20" s="12">
        <f t="shared" si="9"/>
        <v>0</v>
      </c>
      <c r="U20" s="12"/>
      <c r="W20" s="13"/>
    </row>
    <row r="22" spans="1:23" ht="15.75" x14ac:dyDescent="0.2">
      <c r="A22" s="1" t="s">
        <v>47</v>
      </c>
    </row>
    <row r="27" spans="1:23" x14ac:dyDescent="0.2">
      <c r="D27" s="25"/>
    </row>
  </sheetData>
  <mergeCells count="19">
    <mergeCell ref="R7:S7"/>
    <mergeCell ref="A1:D1"/>
    <mergeCell ref="T7:U7"/>
    <mergeCell ref="A20:B20"/>
    <mergeCell ref="C6:C8"/>
    <mergeCell ref="A2:U2"/>
    <mergeCell ref="A3:U3"/>
    <mergeCell ref="A6:A8"/>
    <mergeCell ref="B6:B8"/>
    <mergeCell ref="D6:K6"/>
    <mergeCell ref="L6:U6"/>
    <mergeCell ref="D7:E7"/>
    <mergeCell ref="F7:G7"/>
    <mergeCell ref="H7:I7"/>
    <mergeCell ref="J7:K7"/>
    <mergeCell ref="L7:M7"/>
    <mergeCell ref="N7:O7"/>
    <mergeCell ref="P7:Q7"/>
    <mergeCell ref="A4:U4"/>
  </mergeCells>
  <printOptions horizontalCentered="1"/>
  <pageMargins left="0.45" right="0.2" top="0.5" bottom="0.5" header="0.3" footer="0.3"/>
  <pageSetup paperSize="9" scale="77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workbookViewId="0">
      <selection activeCell="R10" sqref="R10"/>
    </sheetView>
  </sheetViews>
  <sheetFormatPr defaultRowHeight="12.75" x14ac:dyDescent="0.2"/>
  <cols>
    <col min="1" max="1" width="5.85546875" style="15" customWidth="1"/>
    <col min="2" max="2" width="29.42578125" style="15" bestFit="1" customWidth="1"/>
    <col min="3" max="3" width="12.28515625" style="15" customWidth="1"/>
    <col min="4" max="4" width="8.140625" style="15" bestFit="1" customWidth="1"/>
    <col min="5" max="10" width="7.7109375" style="15" customWidth="1"/>
    <col min="11" max="11" width="7" style="15" customWidth="1"/>
    <col min="12" max="12" width="8.140625" style="15" bestFit="1" customWidth="1"/>
    <col min="13" max="15" width="7.7109375" style="15" customWidth="1"/>
    <col min="16" max="16384" width="9.140625" style="15"/>
  </cols>
  <sheetData>
    <row r="1" spans="1:18" ht="16.5" x14ac:dyDescent="0.25">
      <c r="A1" s="36" t="s">
        <v>27</v>
      </c>
      <c r="B1" s="36"/>
      <c r="C1" s="36"/>
      <c r="D1" s="36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8" ht="16.5" x14ac:dyDescent="0.2">
      <c r="A2" s="37" t="s">
        <v>45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8" ht="18" customHeight="1" x14ac:dyDescent="0.2">
      <c r="A3" s="39" t="s">
        <v>48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5" spans="1:18" ht="24" customHeight="1" x14ac:dyDescent="0.2">
      <c r="A5" s="40" t="s">
        <v>24</v>
      </c>
      <c r="B5" s="41" t="s">
        <v>0</v>
      </c>
      <c r="C5" s="42" t="s">
        <v>28</v>
      </c>
      <c r="D5" s="41" t="s">
        <v>29</v>
      </c>
      <c r="E5" s="41"/>
      <c r="F5" s="41"/>
      <c r="G5" s="41"/>
      <c r="H5" s="41"/>
      <c r="I5" s="41"/>
      <c r="J5" s="43" t="s">
        <v>30</v>
      </c>
      <c r="K5" s="41"/>
      <c r="L5" s="41"/>
      <c r="M5" s="41"/>
      <c r="N5" s="41"/>
      <c r="O5" s="41"/>
    </row>
    <row r="6" spans="1:18" ht="24" customHeight="1" x14ac:dyDescent="0.2">
      <c r="A6" s="40"/>
      <c r="B6" s="41"/>
      <c r="C6" s="42"/>
      <c r="D6" s="41" t="s">
        <v>1</v>
      </c>
      <c r="E6" s="41"/>
      <c r="F6" s="41" t="s">
        <v>31</v>
      </c>
      <c r="G6" s="41"/>
      <c r="H6" s="43" t="s">
        <v>33</v>
      </c>
      <c r="I6" s="41"/>
      <c r="J6" s="41" t="s">
        <v>1</v>
      </c>
      <c r="K6" s="41"/>
      <c r="L6" s="44" t="s">
        <v>32</v>
      </c>
      <c r="M6" s="45"/>
      <c r="N6" s="43" t="s">
        <v>33</v>
      </c>
      <c r="O6" s="41"/>
    </row>
    <row r="7" spans="1:18" ht="31.5" customHeight="1" x14ac:dyDescent="0.2">
      <c r="A7" s="40"/>
      <c r="B7" s="41"/>
      <c r="C7" s="42"/>
      <c r="D7" s="16" t="s">
        <v>34</v>
      </c>
      <c r="E7" s="16" t="s">
        <v>35</v>
      </c>
      <c r="F7" s="16" t="s">
        <v>34</v>
      </c>
      <c r="G7" s="16" t="s">
        <v>35</v>
      </c>
      <c r="H7" s="16" t="s">
        <v>34</v>
      </c>
      <c r="I7" s="16" t="s">
        <v>36</v>
      </c>
      <c r="J7" s="16" t="s">
        <v>34</v>
      </c>
      <c r="K7" s="16" t="s">
        <v>36</v>
      </c>
      <c r="L7" s="16" t="s">
        <v>34</v>
      </c>
      <c r="M7" s="16" t="s">
        <v>36</v>
      </c>
      <c r="N7" s="16" t="s">
        <v>34</v>
      </c>
      <c r="O7" s="16" t="s">
        <v>36</v>
      </c>
      <c r="Q7" s="17"/>
      <c r="R7" s="17"/>
    </row>
    <row r="8" spans="1:18" ht="24" customHeight="1" x14ac:dyDescent="0.2">
      <c r="A8" s="20">
        <v>1</v>
      </c>
      <c r="B8" s="18" t="s">
        <v>37</v>
      </c>
      <c r="C8" s="19">
        <f>SUM(D8,F8,H8)</f>
        <v>381</v>
      </c>
      <c r="D8" s="20">
        <v>315</v>
      </c>
      <c r="E8" s="21">
        <f>D8/C8*100</f>
        <v>82.677165354330711</v>
      </c>
      <c r="F8" s="20">
        <v>64</v>
      </c>
      <c r="G8" s="21">
        <f>F8/C8*100</f>
        <v>16.797900262467191</v>
      </c>
      <c r="H8" s="20">
        <v>2</v>
      </c>
      <c r="I8" s="21">
        <f>H8/C8*100</f>
        <v>0.52493438320209973</v>
      </c>
      <c r="J8" s="20">
        <v>24</v>
      </c>
      <c r="K8" s="21">
        <f>J8/C8*100</f>
        <v>6.2992125984251963</v>
      </c>
      <c r="L8" s="20">
        <v>341</v>
      </c>
      <c r="M8" s="21">
        <f>L8/C8*100</f>
        <v>89.501312335958005</v>
      </c>
      <c r="N8" s="20">
        <v>16</v>
      </c>
      <c r="O8" s="21">
        <f>N8/C8*100</f>
        <v>4.1994750656167978</v>
      </c>
      <c r="Q8" s="17"/>
      <c r="R8" s="17"/>
    </row>
    <row r="9" spans="1:18" ht="24" customHeight="1" x14ac:dyDescent="0.2">
      <c r="A9" s="16">
        <v>2</v>
      </c>
      <c r="B9" s="18" t="s">
        <v>44</v>
      </c>
      <c r="C9" s="19">
        <f t="shared" ref="C9:C14" si="0">SUM(D9,F9,H9)</f>
        <v>413</v>
      </c>
      <c r="D9" s="20">
        <v>337</v>
      </c>
      <c r="E9" s="21">
        <f t="shared" ref="E9:E15" si="1">D9/C9*100</f>
        <v>81.598062953995154</v>
      </c>
      <c r="F9" s="20">
        <v>74</v>
      </c>
      <c r="G9" s="21">
        <f t="shared" ref="G9:G15" si="2">F9/C9*100</f>
        <v>17.917675544794189</v>
      </c>
      <c r="H9" s="20">
        <v>2</v>
      </c>
      <c r="I9" s="21">
        <f t="shared" ref="I9:I15" si="3">H9/C9*100</f>
        <v>0.48426150121065376</v>
      </c>
      <c r="J9" s="20">
        <v>40</v>
      </c>
      <c r="K9" s="21">
        <f t="shared" ref="K9:K15" si="4">J9/C9*100</f>
        <v>9.6852300242130749</v>
      </c>
      <c r="L9" s="20">
        <v>367</v>
      </c>
      <c r="M9" s="21">
        <f t="shared" ref="M9:M15" si="5">L9/C9*100</f>
        <v>88.861985472154956</v>
      </c>
      <c r="N9" s="20">
        <v>6</v>
      </c>
      <c r="O9" s="21">
        <f t="shared" ref="O9:O15" si="6">N9/C9*100</f>
        <v>1.4527845036319613</v>
      </c>
      <c r="Q9" s="17"/>
      <c r="R9" s="17"/>
    </row>
    <row r="10" spans="1:18" ht="24" customHeight="1" x14ac:dyDescent="0.2">
      <c r="A10" s="20">
        <v>3</v>
      </c>
      <c r="B10" s="18" t="s">
        <v>38</v>
      </c>
      <c r="C10" s="19">
        <f t="shared" si="0"/>
        <v>223</v>
      </c>
      <c r="D10" s="20">
        <v>194</v>
      </c>
      <c r="E10" s="21">
        <f t="shared" si="1"/>
        <v>86.995515695067255</v>
      </c>
      <c r="F10" s="20">
        <v>29</v>
      </c>
      <c r="G10" s="21">
        <f t="shared" si="2"/>
        <v>13.004484304932735</v>
      </c>
      <c r="H10" s="20"/>
      <c r="I10" s="21">
        <f t="shared" si="3"/>
        <v>0</v>
      </c>
      <c r="J10" s="20">
        <v>32</v>
      </c>
      <c r="K10" s="21">
        <f t="shared" si="4"/>
        <v>14.349775784753364</v>
      </c>
      <c r="L10" s="20">
        <v>191</v>
      </c>
      <c r="M10" s="21">
        <f t="shared" si="5"/>
        <v>85.650224215246638</v>
      </c>
      <c r="N10" s="20"/>
      <c r="O10" s="21">
        <f t="shared" si="6"/>
        <v>0</v>
      </c>
      <c r="Q10" s="17"/>
      <c r="R10" s="17"/>
    </row>
    <row r="11" spans="1:18" ht="24" customHeight="1" x14ac:dyDescent="0.2">
      <c r="A11" s="16">
        <v>4</v>
      </c>
      <c r="B11" s="18" t="s">
        <v>39</v>
      </c>
      <c r="C11" s="19">
        <f t="shared" si="0"/>
        <v>160</v>
      </c>
      <c r="D11" s="20">
        <v>140</v>
      </c>
      <c r="E11" s="21">
        <f t="shared" si="1"/>
        <v>87.5</v>
      </c>
      <c r="F11" s="20">
        <v>20</v>
      </c>
      <c r="G11" s="21">
        <f t="shared" si="2"/>
        <v>12.5</v>
      </c>
      <c r="H11" s="20"/>
      <c r="I11" s="21">
        <f t="shared" si="3"/>
        <v>0</v>
      </c>
      <c r="J11" s="20">
        <v>13</v>
      </c>
      <c r="K11" s="21">
        <f t="shared" si="4"/>
        <v>8.125</v>
      </c>
      <c r="L11" s="20">
        <v>147</v>
      </c>
      <c r="M11" s="21">
        <f t="shared" si="5"/>
        <v>91.875</v>
      </c>
      <c r="N11" s="20"/>
      <c r="O11" s="21">
        <f t="shared" si="6"/>
        <v>0</v>
      </c>
      <c r="Q11" s="17"/>
      <c r="R11" s="17"/>
    </row>
    <row r="12" spans="1:18" ht="24" customHeight="1" x14ac:dyDescent="0.2">
      <c r="A12" s="20">
        <v>5</v>
      </c>
      <c r="B12" s="18" t="s">
        <v>40</v>
      </c>
      <c r="C12" s="19">
        <f t="shared" si="0"/>
        <v>205</v>
      </c>
      <c r="D12" s="20">
        <v>175</v>
      </c>
      <c r="E12" s="21">
        <f t="shared" si="1"/>
        <v>85.365853658536579</v>
      </c>
      <c r="F12" s="20">
        <v>30</v>
      </c>
      <c r="G12" s="21">
        <f t="shared" si="2"/>
        <v>14.634146341463413</v>
      </c>
      <c r="H12" s="20"/>
      <c r="I12" s="21">
        <f t="shared" si="3"/>
        <v>0</v>
      </c>
      <c r="J12" s="20">
        <v>16</v>
      </c>
      <c r="K12" s="21">
        <f t="shared" si="4"/>
        <v>7.8048780487804876</v>
      </c>
      <c r="L12" s="20">
        <v>189</v>
      </c>
      <c r="M12" s="21">
        <f t="shared" si="5"/>
        <v>92.195121951219519</v>
      </c>
      <c r="N12" s="20"/>
      <c r="O12" s="21">
        <f t="shared" si="6"/>
        <v>0</v>
      </c>
      <c r="Q12" s="17"/>
      <c r="R12" s="17"/>
    </row>
    <row r="13" spans="1:18" ht="24" customHeight="1" x14ac:dyDescent="0.2">
      <c r="A13" s="16">
        <v>6</v>
      </c>
      <c r="B13" s="18" t="s">
        <v>41</v>
      </c>
      <c r="C13" s="19">
        <f t="shared" si="0"/>
        <v>528</v>
      </c>
      <c r="D13" s="20">
        <v>394</v>
      </c>
      <c r="E13" s="21">
        <f t="shared" si="1"/>
        <v>74.621212121212125</v>
      </c>
      <c r="F13" s="20">
        <v>133</v>
      </c>
      <c r="G13" s="21">
        <f t="shared" si="2"/>
        <v>25.189393939393938</v>
      </c>
      <c r="H13" s="20">
        <v>1</v>
      </c>
      <c r="I13" s="21">
        <f t="shared" si="3"/>
        <v>0.18939393939393939</v>
      </c>
      <c r="J13" s="20">
        <v>26</v>
      </c>
      <c r="K13" s="21">
        <f t="shared" si="4"/>
        <v>4.9242424242424239</v>
      </c>
      <c r="L13" s="20">
        <v>485</v>
      </c>
      <c r="M13" s="21">
        <f t="shared" si="5"/>
        <v>91.856060606060609</v>
      </c>
      <c r="N13" s="20">
        <v>17</v>
      </c>
      <c r="O13" s="21">
        <f t="shared" si="6"/>
        <v>3.2196969696969697</v>
      </c>
      <c r="Q13" s="17"/>
      <c r="R13" s="17"/>
    </row>
    <row r="14" spans="1:18" ht="24" customHeight="1" x14ac:dyDescent="0.2">
      <c r="A14" s="20">
        <v>7</v>
      </c>
      <c r="B14" s="18" t="s">
        <v>13</v>
      </c>
      <c r="C14" s="19">
        <f t="shared" si="0"/>
        <v>467</v>
      </c>
      <c r="D14" s="20">
        <v>396</v>
      </c>
      <c r="E14" s="21">
        <f t="shared" si="1"/>
        <v>84.796573875802991</v>
      </c>
      <c r="F14" s="20">
        <v>71</v>
      </c>
      <c r="G14" s="21">
        <f t="shared" si="2"/>
        <v>15.203426124197003</v>
      </c>
      <c r="H14" s="20"/>
      <c r="I14" s="21">
        <f t="shared" si="3"/>
        <v>0</v>
      </c>
      <c r="J14" s="20">
        <v>59</v>
      </c>
      <c r="K14" s="21">
        <f t="shared" si="4"/>
        <v>12.633832976445397</v>
      </c>
      <c r="L14" s="20">
        <v>408</v>
      </c>
      <c r="M14" s="21">
        <f t="shared" si="5"/>
        <v>87.36616702355461</v>
      </c>
      <c r="N14" s="20"/>
      <c r="O14" s="21">
        <f t="shared" si="6"/>
        <v>0</v>
      </c>
      <c r="Q14" s="17"/>
      <c r="R14" s="17"/>
    </row>
    <row r="15" spans="1:18" ht="24" customHeight="1" x14ac:dyDescent="0.25">
      <c r="A15" s="46" t="s">
        <v>18</v>
      </c>
      <c r="B15" s="47"/>
      <c r="C15" s="19">
        <f>SUM(C8:C14)</f>
        <v>2377</v>
      </c>
      <c r="D15" s="19">
        <f t="shared" ref="D15:N15" si="7">SUM(D8:D14)</f>
        <v>1951</v>
      </c>
      <c r="E15" s="21">
        <f t="shared" si="1"/>
        <v>82.078249894825404</v>
      </c>
      <c r="F15" s="19">
        <f t="shared" si="7"/>
        <v>421</v>
      </c>
      <c r="G15" s="21">
        <f t="shared" si="2"/>
        <v>17.711400925536392</v>
      </c>
      <c r="H15" s="19">
        <f t="shared" si="7"/>
        <v>5</v>
      </c>
      <c r="I15" s="21">
        <f t="shared" si="3"/>
        <v>0.21034917963819941</v>
      </c>
      <c r="J15" s="19">
        <f t="shared" si="7"/>
        <v>210</v>
      </c>
      <c r="K15" s="21">
        <f t="shared" si="4"/>
        <v>8.8346655448043752</v>
      </c>
      <c r="L15" s="19">
        <f t="shared" si="7"/>
        <v>2128</v>
      </c>
      <c r="M15" s="21">
        <f t="shared" si="5"/>
        <v>89.524610854017666</v>
      </c>
      <c r="N15" s="19">
        <f t="shared" si="7"/>
        <v>39</v>
      </c>
      <c r="O15" s="21">
        <f t="shared" si="6"/>
        <v>1.6407236011779556</v>
      </c>
      <c r="Q15" s="17"/>
      <c r="R15" s="17"/>
    </row>
    <row r="17" spans="1:12" ht="24" customHeight="1" x14ac:dyDescent="0.2">
      <c r="A17" s="35" t="s">
        <v>46</v>
      </c>
      <c r="B17" s="35"/>
      <c r="C17" s="35"/>
      <c r="D17" s="35"/>
      <c r="E17" s="35"/>
      <c r="F17" s="35"/>
      <c r="G17" s="35"/>
      <c r="H17" s="35"/>
    </row>
    <row r="19" spans="1:12" x14ac:dyDescent="0.2">
      <c r="A19" s="22"/>
    </row>
    <row r="21" spans="1:12" x14ac:dyDescent="0.2">
      <c r="A21" s="22"/>
    </row>
    <row r="24" spans="1:12" x14ac:dyDescent="0.2">
      <c r="L24" s="23"/>
    </row>
  </sheetData>
  <mergeCells count="16">
    <mergeCell ref="A17:H17"/>
    <mergeCell ref="A1:D1"/>
    <mergeCell ref="A2:O2"/>
    <mergeCell ref="A3:O3"/>
    <mergeCell ref="A5:A7"/>
    <mergeCell ref="B5:B7"/>
    <mergeCell ref="C5:C7"/>
    <mergeCell ref="D5:I5"/>
    <mergeCell ref="J5:O5"/>
    <mergeCell ref="D6:E6"/>
    <mergeCell ref="F6:G6"/>
    <mergeCell ref="H6:I6"/>
    <mergeCell ref="J6:K6"/>
    <mergeCell ref="L6:M6"/>
    <mergeCell ref="N6:O6"/>
    <mergeCell ref="A15:B15"/>
  </mergeCells>
  <printOptions horizontalCentered="1"/>
  <pageMargins left="0.7" right="0.2" top="0.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HIEN HANH</vt:lpstr>
      <vt:lpstr>TRUONG HOC MOI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2019-08-23T02:49:40Z</cp:lastPrinted>
  <dcterms:created xsi:type="dcterms:W3CDTF">2019-08-15T07:05:37Z</dcterms:created>
  <dcterms:modified xsi:type="dcterms:W3CDTF">2021-09-01T00:48:40Z</dcterms:modified>
</cp:coreProperties>
</file>