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11693A51-CC3F-4980-B007-AA256315AD1B}" xr6:coauthVersionLast="36" xr6:coauthVersionMax="47" xr10:uidLastSave="{00000000-0000-0000-0000-000000000000}"/>
  <bookViews>
    <workbookView xWindow="-120" yWindow="-120" windowWidth="20730" windowHeight="11160" activeTab="1" xr2:uid="{6F2B5C02-35A8-4000-9341-219C817D607F}"/>
  </bookViews>
  <sheets>
    <sheet name="mẫu số 3" sheetId="1" r:id="rId1"/>
    <sheet name="chấm điểm cá nhân phiếu số 1" sheetId="3" r:id="rId2"/>
    <sheet name="Đánh giá xếp loại" sheetId="2"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3" l="1"/>
  <c r="E17" i="1"/>
  <c r="D30" i="1"/>
  <c r="D29" i="1" s="1"/>
  <c r="D18" i="1"/>
  <c r="D17" i="1" s="1"/>
  <c r="D14" i="1"/>
  <c r="E13" i="1" s="1"/>
  <c r="C8" i="1"/>
  <c r="C10" i="1" s="1"/>
  <c r="H13" i="1"/>
  <c r="D13" i="1"/>
  <c r="C11" i="3"/>
  <c r="D32" i="3"/>
  <c r="E31" i="3"/>
  <c r="D22" i="3"/>
  <c r="D20" i="3"/>
  <c r="D19" i="3" s="1"/>
  <c r="D24" i="3" s="1"/>
  <c r="K15" i="3"/>
  <c r="D15" i="3"/>
  <c r="D9" i="2"/>
  <c r="D25" i="1"/>
  <c r="E25" i="1" s="1"/>
  <c r="D21" i="1"/>
  <c r="E21" i="1" s="1"/>
  <c r="E23" i="3" l="1"/>
  <c r="E29" i="1"/>
  <c r="E19" i="3"/>
  <c r="D23" i="3"/>
  <c r="E35" i="3" l="1"/>
  <c r="E50" i="1"/>
  <c r="G32" i="1"/>
</calcChain>
</file>

<file path=xl/sharedStrings.xml><?xml version="1.0" encoding="utf-8"?>
<sst xmlns="http://schemas.openxmlformats.org/spreadsheetml/2006/main" count="115" uniqueCount="87">
  <si>
    <t>Mẫu Phiếu số 3</t>
  </si>
  <si>
    <t>ĐÁNH GIÁ VIỆC GIẢI QUYẾT THỦ TỤC HÀNH CHÍNH CỦA CÁC CƠ QUAN CHUYÊN MÔN THUỘC UBND TỈNH</t>
  </si>
  <si>
    <t>STT</t>
  </si>
  <si>
    <t>Tiêu chí/Tiêu chí thành phần</t>
  </si>
  <si>
    <t>Điểm tối đa</t>
  </si>
  <si>
    <t>Số lượng hồ sơ</t>
  </si>
  <si>
    <t xml:space="preserve">Điểm tự đánh giá </t>
  </si>
  <si>
    <t>Ghi chú</t>
  </si>
  <si>
    <t>Tổng thời gian giải quyết hồ sơ thủ tục hành chính</t>
  </si>
  <si>
    <t>Trước hạn so với thời gian quy định</t>
  </si>
  <si>
    <t>Đúng hạn so với thời gian quy định</t>
  </si>
  <si>
    <t>Trễ hạn so với thời gian quy định</t>
  </si>
  <si>
    <t>Thời gian thực hiện của từng cơ quan, đơn vị tham gia giải quyết thủ tục hành chính</t>
  </si>
  <si>
    <t>Đúng hạn so với thời gian quy định</t>
  </si>
  <si>
    <t>Số lần tổ chức, cá nhân phải liên hệ để hoàn thiện hồ sơ thủ tục hành chính (kể cả theo hình thức trực tuyến)</t>
  </si>
  <si>
    <t>Không phải liên hệ lần nào</t>
  </si>
  <si>
    <t>Chỉ liên hệ một lần</t>
  </si>
  <si>
    <t>Phải liên hệ hơn một lần (trừ trường hợp nguyên nhân do lỗi của người nộp hồ sơ)</t>
  </si>
  <si>
    <t>Số lượng cơ quan, đơn vị, tổ chức phải liên hệ để hoàn thiện hồ sơ thủ tục hành chính (kể cả theo hình thức trực tuyến)</t>
  </si>
  <si>
    <t>Tổ chức, cá nhân không phải liên hệ với cơ quan, đơn vị, tổ chức nào để hoàn thiện hồ sơ thủ tục hành chính</t>
  </si>
  <si>
    <t>Tổ chức, cá nhân phải liên hệ với một cơ quan, đơn vị, tổ chức là bộ phận một cửa để hoàn thiện hồ sơ TTHC</t>
  </si>
  <si>
    <t>Tổ chức, cá nhân phải liên hệ với hơn một cơ quan, đơn vị, tổ chức để hoàn thiện hồ sơ thủ tục hành chính</t>
  </si>
  <si>
    <t>Thái độ của cán bộ, công chức, viên chức khi giải quyết thủ tục hành chính</t>
  </si>
  <si>
    <t>Giải quyết hồ sơ TTHC sớm hơn thời hạn quy định và không có ý kiến phản ánh, kiến nghị về hành vi, thái độ nhũng nhiễu, gây phiền hà, không thực hiện hoặc thực hiện không đúng quy định pháp luật</t>
  </si>
  <si>
    <t>Giải quyết hồ sơ TTHC đúng thời hạn quy định và không có ý kiến phản ánh, kiến nghị về hành vi, thái độ nhũng nhiễu, gây phiền hà, không thực hiện hoặc thực hiện không đúng quy định pháp luật</t>
  </si>
  <si>
    <t>Có ý kiến phản ánh, kiến nghị về hành vi, thái độ nhũng nhiễu, gây phiền hà, không thực hiện hoặc thực hiện không đúng quy định pháp luật (trừ trường hợp phản ánh, kiến nghị được cơ quan có thẩm quyền xác minh, kết luận là không đúng hoặc vu cáo)</t>
  </si>
  <si>
    <t>Tổ chức tiếp nhận hồ sơ, giải quyết, trả kết quả tại Bộ phận Tiếp nhận và Trả kết quả</t>
  </si>
  <si>
    <t>100% TTHC thực hiện tiếp nhận, trả kết quả tại Bộ phận Tiếp nhận và Trả kết quả</t>
  </si>
  <si>
    <t>Từ 90% đến dưới 100% TTHC thực hiện tiếp nhận, trả kết quả tại Bộ phận Tiếp nhận và Trả kết quả</t>
  </si>
  <si>
    <t>Dưới 90% TTHC thực hiện tiếp nhận, trả kết quả tại Bộ phận Tiếp nhận và Trả kết quả</t>
  </si>
  <si>
    <t>Công khai các thủ tục hành chính</t>
  </si>
  <si>
    <t>Công khai chính xác, đầy đủ, kịp thời bằng cả hai hình thức niêm yết và điện tử</t>
  </si>
  <si>
    <t>Công khai chính xác, đầy đủ, kịp thời bằng một trong hai hình thức niêm yết hoặc điện tử</t>
  </si>
  <si>
    <t>Không được công khai chính xác, đầy đủ, kịp thời</t>
  </si>
  <si>
    <t>Tiếp thu, giải trình đối với các ý kiến phản ánh, kiến nghị của tổ chức, cá nhân</t>
  </si>
  <si>
    <t>Không có phản ánh, kiến nghị hoặc 100% phản ánh, kiến nghị được xử lý đúng thời hạn theo quy định và không có phản ánh, kiến nghị kéo dài</t>
  </si>
  <si>
    <t>Tối thiểu từ 90% phản ánh, kiến nghị trở lên được xử lý đúng thời hạn theo quy định và không có phản ánh, kiến nghị kéo dài</t>
  </si>
  <si>
    <t>Dưới 90% phản ánh, kiến nghị được xử lý đúng thời hạn theo quy định hoặc có phản ánh, kiến nghị kéo dài</t>
  </si>
  <si>
    <t>Tiến độ và chất lượng cung cấp dịch vụ công trực tuyến của cơ quan có thẩm quyền</t>
  </si>
  <si>
    <t>Tối thiểu 20% TTHC đáp ứng yêu cầu được đưa vào triển khai dịch vụ công trực tuyến mức độ 3, 4; tỷ lệ hồ sơ trực tuyến trong tổng số hồ sơ đạt tối thiểu 30% và không có hồ sơ trực tuyến nào không giải quyết hoặc giải quyết quá hạn</t>
  </si>
  <si>
    <t>Có triển khai dịch vụ công trực tuyến mức độ 3, 4 đối với TTHC đáp ứng yêu cầu; tỷ lệ hồ sơ trực tuyến trong tổng số hồ sơ đạt tối thiểu 15% đến dưới 30% và không có hồ sơ trực tuyến không được giải quyết hoặc giải quyết quá hạn</t>
  </si>
  <si>
    <t>Không triển khai dịch vụ công trực tuyến mức độ 3, 4 hoặc tỷ lệ hồ sơ trực tuyến trong tổng số hồ sơ đạt dưới 15% hoặc có hồ sơ trực tuyến không được giải quyết hoặc giải quyết quá hạn</t>
  </si>
  <si>
    <t>TỔNG ĐIỂM</t>
  </si>
  <si>
    <t>(Ký, đóng dấu, chức vụ/chức danh)</t>
  </si>
  <si>
    <t>ỦY BAN NHÂN DÂN</t>
  </si>
  <si>
    <t>ĐÁNH GIÁ, XẾP LOẠI CÁN BỘ, CÔNG  CHỨC</t>
  </si>
  <si>
    <t>TRONG TIẾP NHÂN, GiẢI QUYẾT, TRẢ KẾT QUẢ HỒ SƠ TTHC</t>
  </si>
  <si>
    <t>Họ tên công chức</t>
  </si>
  <si>
    <t>Vị trí công tác</t>
  </si>
  <si>
    <t>Điểm đánh giá</t>
  </si>
  <si>
    <t>Xếp loại (đánh dấu X vào ô tương ứng)</t>
  </si>
  <si>
    <t>Hoàn thành 100% nhiệm vụ</t>
  </si>
  <si>
    <t>Hoàn thành từ 70-100% nhiệm vụ</t>
  </si>
  <si>
    <t>Hoàn thành dưới 70% nhiệm vụ</t>
  </si>
  <si>
    <t>Lê Hồng Nhung</t>
  </si>
  <si>
    <t>x</t>
  </si>
  <si>
    <t>Phạm Thị Hồng Nhung</t>
  </si>
  <si>
    <t>XÃ</t>
  </si>
  <si>
    <t>Cơ quan, đơn vị, tổ chức: UBND XÃ…......</t>
  </si>
  <si>
    <t>TM. UỶ BAN NHÂN DÂN</t>
  </si>
  <si>
    <t>….................., ngày    ….tháng…    .năm..    ..</t>
  </si>
  <si>
    <t>Mẫu phiếu số 1</t>
  </si>
  <si>
    <t xml:space="preserve">ĐÁNH GIÁ CÁ NHÂN THỰC  HIỆN TIẾP NHÂN, GiẢI QUYẾT, </t>
  </si>
  <si>
    <t>TRẢ KẾT QUẢ HỒ SƠ THỦ TỤC HÀNH CHÍNH</t>
  </si>
  <si>
    <t>Điểm đánh giá thực tế</t>
  </si>
  <si>
    <t>Tổng thời gian tiếp nhận và trả kết quả hồ sơ thủ tục hành chính</t>
  </si>
  <si>
    <t>Theo dõi, đôn đốc thời gian thực hiện của từng cơ quan, đơn vị tham gia giải quyết thủ tục hành chính</t>
  </si>
  <si>
    <t>Số lần tổ chức, cá nhân phải liên hệ với nơi tiếp nhận hồ sơ để hoàn thiện hồ sơ thủ tục hành chính (kể cả theo hình thức trực tuyến)</t>
  </si>
  <si>
    <t>Số lượng cơ quan, đơn vị, tổ chức phải liên hệ để hoàn thiện hồ sơ thủ tục hành chính (kể cả theo hình thức trực tuyến)</t>
  </si>
  <si>
    <t>Không phải liên hệ với cơ quan, đơn vị, tổ chức nào để hoàn thiện hồ sơ thủ tục hành chính</t>
  </si>
  <si>
    <t>Phải liên hệ với một cơ quan, đơn vị, tổ chức là bộ phận một cửa để hoàn thiện hồ sơ thủ tục hành chính</t>
  </si>
  <si>
    <t>Phải liên hệ với hơn một cơ quan, đơn vị, tổ chức để hoàn thiện hồ sơ thủ tục hành chính</t>
  </si>
  <si>
    <t>Thái độ của cán bộ, công chức, viên chức tại Bộ phận tiếp nhận và trả kết quả giải quyết TTHC</t>
  </si>
  <si>
    <t>Tiếp nhận, xử lý, trả kết quả hồ sơ sớm hơn thời hạn quy định và không có ý kiến phản ánh, kiến nghị về hành vi, thái độ nhũng nhiễu, gây phiền hà, không thực hiện hoặc thực hiện không đúng quy định pháp luật</t>
  </si>
  <si>
    <t>Tiếp nhận, xử lý, trả kết quả hồ sơ đúng thời hạn quy định và không có ý kiến phản ánh, kiến nghị về hành vi, thái độ nhũng nhiễu, gây phiền hà, không thực hiện hoặc thực hiện không đúng quy định pháp luật</t>
  </si>
  <si>
    <t>Có ý kiến phản ánh, kiến nghị về hành vi, thái độ nhũng nhiễu, gây phiền hà, không thực hiện hoặc thực hiện không đúng quy định pháp luật (trừ trường hợp phản ánh, kiến nghị được cơ quan có thẩm quyền xác minh, kết luận là không đúng hoặc vu cáo)</t>
  </si>
  <si>
    <t>Từ tiêu chí số 6 đến tiêu chí số 9 không tính số lượng hồ sơ (tích vào ô có số điểm tương ứng)</t>
  </si>
  <si>
    <t>(Ban hành kèm theo Quyết định số 1187/QĐ-UBND ngày 13/11/2019 của UBND tỉnh Điện Biên)</t>
  </si>
  <si>
    <t>Số kỳ trước chuyển qua</t>
  </si>
  <si>
    <t>Chuyển kỳ sau</t>
  </si>
  <si>
    <t>Tổng số hồ sơ đã giải quyết  trong kỳ: </t>
  </si>
  <si>
    <t xml:space="preserve">Tổng số hồ sơ đã tiếp nhận trong kỳ: </t>
  </si>
  <si>
    <t>Họ tên công chức, viên chức được đánh giá: </t>
  </si>
  <si>
    <t>Kỳ đánh giá: Từ 15/6 đến 14/9/2021</t>
  </si>
  <si>
    <t>Lĩnh vực:  Lao động TBXH</t>
  </si>
  <si>
    <t xml:space="preserve"> Lao động TBXH</t>
  </si>
  <si>
    <t>Tư pháp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</si>
</sst>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00_-;\-* #,##0.00_-;_-* &quot;-&quot;??_-;_-@_-"/>
  </numFmts>
  <fonts count="13" x14ac:knownFonts="1">
    <font>
      <sz val="12"/>
      <color theme="1"/>
      <name val="Times New Roman"/>
      <family val="2"/>
      <charset val="163"/>
    </font>
    <font>
      <sz val="12"/>
      <color theme="1"/>
      <name val="Times New Roman"/>
      <family val="2"/>
      <charset val="163"/>
    </font>
    <font>
      <sz val="13"/>
      <color rgb="FF000000"/>
      <name val="Times New Roman"/>
      <family val="1"/>
      <charset val="163"/>
    </font>
    <font>
      <sz val="13"/>
      <color theme="1"/>
      <name val="Times New Roman"/>
      <family val="1"/>
      <charset val="163"/>
    </font>
    <font>
      <b/>
      <sz val="13"/>
      <color rgb="FF000000"/>
      <name val="Times New Roman"/>
      <family val="1"/>
      <charset val="163"/>
    </font>
    <font>
      <b/>
      <sz val="14"/>
      <color rgb="FF000000"/>
      <name val="Times New Roman"/>
      <family val="1"/>
      <charset val="163"/>
    </font>
    <font>
      <sz val="14"/>
      <color rgb="FF000000"/>
      <name val="Times New Roman"/>
      <family val="1"/>
      <charset val="163"/>
    </font>
    <font>
      <i/>
      <sz val="13"/>
      <color rgb="FF000000"/>
      <name val="Times New Roman"/>
      <family val="1"/>
      <charset val="163"/>
    </font>
    <font>
      <b/>
      <sz val="14"/>
      <color theme="1"/>
      <name val="Times New Roman"/>
      <family val="1"/>
      <charset val="163"/>
    </font>
    <font>
      <sz val="14"/>
      <color theme="1"/>
      <name val="Times New Roman"/>
      <family val="1"/>
      <charset val="163"/>
    </font>
    <font>
      <b/>
      <sz val="13"/>
      <color rgb="FF000000"/>
      <name val="Times New Roman"/>
      <family val="1"/>
    </font>
    <font>
      <b/>
      <sz val="13"/>
      <color theme="1"/>
      <name val="Times New Roman"/>
      <family val="1"/>
      <charset val="163"/>
    </font>
    <font>
      <i/>
      <sz val="13"/>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5">
    <xf numFmtId="0" fontId="0" fillId="0" borderId="0" xfId="0"/>
    <xf numFmtId="164" fontId="3" fillId="0" borderId="0" xfId="1" applyFont="1"/>
    <xf numFmtId="0" fontId="3" fillId="0" borderId="0" xfId="0" applyFont="1"/>
    <xf numFmtId="0" fontId="2" fillId="0" borderId="0" xfId="0" applyFont="1" applyAlignment="1">
      <alignment wrapText="1"/>
    </xf>
    <xf numFmtId="0" fontId="2" fillId="0" borderId="0" xfId="0" applyFont="1" applyAlignment="1">
      <alignment horizontal="center" wrapText="1"/>
    </xf>
    <xf numFmtId="0" fontId="4" fillId="2" borderId="1" xfId="0" applyFont="1" applyFill="1" applyBorder="1" applyAlignment="1">
      <alignment horizontal="center" wrapText="1"/>
    </xf>
    <xf numFmtId="0" fontId="4" fillId="2" borderId="1" xfId="0" applyFont="1" applyFill="1" applyBorder="1" applyAlignment="1">
      <alignment wrapText="1"/>
    </xf>
    <xf numFmtId="0" fontId="5" fillId="2" borderId="1" xfId="0" applyFont="1" applyFill="1" applyBorder="1" applyAlignment="1">
      <alignment horizontal="center" wrapText="1"/>
    </xf>
    <xf numFmtId="0" fontId="6" fillId="2" borderId="1" xfId="0" applyFont="1" applyFill="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wrapText="1"/>
    </xf>
    <xf numFmtId="0" fontId="6" fillId="2" borderId="1" xfId="0" applyFont="1" applyFill="1" applyBorder="1" applyAlignment="1">
      <alignment horizontal="center" wrapText="1"/>
    </xf>
    <xf numFmtId="0" fontId="2" fillId="2" borderId="1" xfId="0" applyFont="1" applyFill="1" applyBorder="1" applyAlignment="1">
      <alignment vertical="top" wrapText="1"/>
    </xf>
    <xf numFmtId="164" fontId="2" fillId="2" borderId="1" xfId="1" applyFont="1" applyFill="1" applyBorder="1" applyAlignment="1">
      <alignment vertical="top" wrapText="1"/>
    </xf>
    <xf numFmtId="0" fontId="2" fillId="2" borderId="1" xfId="0" applyFont="1" applyFill="1" applyBorder="1" applyAlignment="1">
      <alignment horizontal="center" wrapText="1"/>
    </xf>
    <xf numFmtId="0" fontId="4" fillId="2" borderId="1" xfId="0" applyFont="1" applyFill="1" applyBorder="1" applyAlignment="1">
      <alignment horizontal="center" vertical="top" wrapText="1"/>
    </xf>
    <xf numFmtId="0" fontId="2" fillId="0" borderId="0" xfId="0" applyFont="1" applyAlignment="1">
      <alignment horizontal="left" wrapText="1"/>
    </xf>
    <xf numFmtId="0" fontId="8" fillId="0" borderId="0" xfId="0" applyFont="1"/>
    <xf numFmtId="0" fontId="9" fillId="0" borderId="0" xfId="0" applyFont="1"/>
    <xf numFmtId="0" fontId="9" fillId="0" borderId="0" xfId="0" applyFont="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xf>
    <xf numFmtId="0" fontId="9" fillId="0" borderId="1" xfId="0" applyFont="1" applyBorder="1"/>
    <xf numFmtId="2" fontId="9" fillId="0" borderId="1" xfId="0" applyNumberFormat="1" applyFont="1" applyBorder="1"/>
    <xf numFmtId="0" fontId="4" fillId="0" borderId="0" xfId="0" applyFont="1" applyAlignment="1">
      <alignment horizontal="left"/>
    </xf>
    <xf numFmtId="0" fontId="2" fillId="0" borderId="0" xfId="0" applyFont="1"/>
    <xf numFmtId="43" fontId="3" fillId="0" borderId="0" xfId="0" applyNumberFormat="1" applyFont="1"/>
    <xf numFmtId="0" fontId="2" fillId="3" borderId="0" xfId="0" applyFont="1" applyFill="1"/>
    <xf numFmtId="0" fontId="3" fillId="3" borderId="0" xfId="0" applyFont="1" applyFill="1"/>
    <xf numFmtId="0" fontId="12" fillId="2" borderId="5"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top" wrapText="1"/>
    </xf>
    <xf numFmtId="0" fontId="5" fillId="2" borderId="1" xfId="0" applyFont="1" applyFill="1" applyBorder="1" applyAlignment="1">
      <alignment horizontal="center" wrapText="1"/>
    </xf>
    <xf numFmtId="164" fontId="6" fillId="2" borderId="2" xfId="1" applyFont="1" applyFill="1" applyBorder="1" applyAlignment="1">
      <alignment horizontal="center" vertical="center" wrapText="1"/>
    </xf>
    <xf numFmtId="164" fontId="6" fillId="2" borderId="4" xfId="1" applyFont="1" applyFill="1" applyBorder="1" applyAlignment="1">
      <alignment horizontal="center" vertical="center" wrapText="1"/>
    </xf>
    <xf numFmtId="164" fontId="6" fillId="2" borderId="3" xfId="1" applyFont="1" applyFill="1" applyBorder="1" applyAlignment="1">
      <alignment horizontal="center" vertical="center" wrapText="1"/>
    </xf>
    <xf numFmtId="0" fontId="4" fillId="2" borderId="1" xfId="0" applyFont="1" applyFill="1" applyBorder="1" applyAlignment="1">
      <alignment horizontal="center" wrapText="1"/>
    </xf>
    <xf numFmtId="0" fontId="2" fillId="2" borderId="0" xfId="0" applyFont="1" applyFill="1" applyAlignment="1">
      <alignment vertical="top" wrapText="1"/>
    </xf>
    <xf numFmtId="0" fontId="7" fillId="2" borderId="0" xfId="0" applyFont="1" applyFill="1" applyAlignment="1">
      <alignment horizontal="center" vertical="top" wrapText="1"/>
    </xf>
    <xf numFmtId="0" fontId="10" fillId="2" borderId="0" xfId="0" applyFont="1" applyFill="1" applyAlignment="1">
      <alignment horizontal="center" vertical="top" wrapText="1"/>
    </xf>
    <xf numFmtId="0" fontId="2" fillId="0" borderId="0" xfId="0" applyFont="1" applyAlignment="1">
      <alignment horizontal="center" wrapText="1"/>
    </xf>
    <xf numFmtId="0" fontId="10" fillId="0" borderId="0" xfId="0" applyFont="1" applyAlignment="1">
      <alignment horizontal="center" wrapText="1"/>
    </xf>
    <xf numFmtId="0" fontId="12" fillId="0" borderId="0" xfId="0" applyFont="1" applyAlignment="1">
      <alignment horizontal="center" wrapText="1"/>
    </xf>
    <xf numFmtId="164" fontId="5" fillId="2" borderId="2" xfId="1" applyFont="1" applyFill="1" applyBorder="1" applyAlignment="1">
      <alignment horizontal="center" wrapText="1"/>
    </xf>
    <xf numFmtId="164" fontId="5" fillId="2" borderId="3" xfId="1" applyFont="1" applyFill="1" applyBorder="1" applyAlignment="1">
      <alignment horizontal="center" wrapText="1"/>
    </xf>
    <xf numFmtId="0" fontId="2" fillId="0" borderId="0" xfId="0" applyFont="1" applyAlignment="1">
      <alignment horizontal="left" wrapText="1"/>
    </xf>
    <xf numFmtId="0" fontId="11" fillId="0" borderId="0" xfId="0" applyFont="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9" fillId="0" borderId="1"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n%20Hinh\ch&#7845;m%20&#273;i&#787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ẫu 01 cá nhân "/>
      <sheetName val="mẫu 01 tổng hợp"/>
      <sheetName val="mẫu 02"/>
      <sheetName val="mẫu phiếu 03"/>
      <sheetName val="Sheet3"/>
    </sheetNames>
    <sheetDataSet>
      <sheetData sheetId="0">
        <row r="33">
          <cell r="E33">
            <v>10</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942E-8B63-4F24-AF26-0DBEC92C4A47}">
  <dimension ref="A1:I54"/>
  <sheetViews>
    <sheetView topLeftCell="A49" workbookViewId="0">
      <selection activeCell="B48" sqref="B48"/>
    </sheetView>
  </sheetViews>
  <sheetFormatPr defaultRowHeight="16.5" x14ac:dyDescent="0.25"/>
  <cols>
    <col min="1" max="1" width="6.625" style="2" customWidth="1"/>
    <col min="2" max="2" width="45.25" style="2" customWidth="1"/>
    <col min="3" max="4" width="9" style="2"/>
    <col min="5" max="5" width="10.875" style="1" customWidth="1"/>
    <col min="6" max="16384" width="9" style="2"/>
  </cols>
  <sheetData>
    <row r="1" spans="1:9" ht="16.5" customHeight="1" x14ac:dyDescent="0.25">
      <c r="B1" s="3"/>
      <c r="C1" s="3"/>
      <c r="D1" s="3"/>
      <c r="E1" s="40" t="s">
        <v>0</v>
      </c>
      <c r="F1" s="40"/>
    </row>
    <row r="2" spans="1:9" ht="16.5" customHeight="1" x14ac:dyDescent="0.25">
      <c r="A2" s="41" t="s">
        <v>1</v>
      </c>
      <c r="B2" s="41"/>
      <c r="C2" s="41"/>
      <c r="D2" s="41"/>
      <c r="E2" s="41"/>
      <c r="F2" s="41"/>
    </row>
    <row r="3" spans="1:9" ht="16.5" customHeight="1" x14ac:dyDescent="0.25">
      <c r="A3" s="42" t="s">
        <v>77</v>
      </c>
      <c r="B3" s="42"/>
      <c r="C3" s="42"/>
      <c r="D3" s="42"/>
      <c r="E3" s="42"/>
      <c r="F3" s="42"/>
    </row>
    <row r="4" spans="1:9" ht="16.5" customHeight="1" x14ac:dyDescent="0.25">
      <c r="A4" s="46" t="s">
        <v>83</v>
      </c>
      <c r="B4" s="46"/>
      <c r="C4" s="46"/>
      <c r="D4" s="46"/>
      <c r="E4" s="46"/>
      <c r="F4" s="46"/>
    </row>
    <row r="5" spans="1:9" ht="16.5" customHeight="1" x14ac:dyDescent="0.25">
      <c r="A5" s="4"/>
      <c r="B5" s="4"/>
      <c r="C5" s="4"/>
      <c r="D5" s="4"/>
      <c r="E5" s="4"/>
      <c r="F5" s="4"/>
    </row>
    <row r="6" spans="1:9" ht="16.5" customHeight="1" x14ac:dyDescent="0.25">
      <c r="A6" s="45" t="s">
        <v>58</v>
      </c>
      <c r="B6" s="45"/>
      <c r="C6" s="45"/>
      <c r="D6" s="45"/>
      <c r="E6" s="45"/>
      <c r="F6" s="45"/>
      <c r="G6" s="3"/>
      <c r="H6" s="3"/>
      <c r="I6" s="3"/>
    </row>
    <row r="7" spans="1:9" ht="16.5" customHeight="1" x14ac:dyDescent="0.25">
      <c r="A7" s="25" t="s">
        <v>78</v>
      </c>
      <c r="C7" s="2">
        <v>4</v>
      </c>
      <c r="D7" s="16"/>
      <c r="E7" s="16"/>
      <c r="F7" s="16"/>
      <c r="G7" s="3"/>
      <c r="H7" s="3"/>
      <c r="I7" s="3"/>
    </row>
    <row r="8" spans="1:9" ht="16.5" customHeight="1" x14ac:dyDescent="0.25">
      <c r="A8" s="25" t="s">
        <v>81</v>
      </c>
      <c r="C8" s="2">
        <f>97+260</f>
        <v>357</v>
      </c>
      <c r="D8" s="16"/>
      <c r="E8" s="16"/>
      <c r="F8" s="16"/>
      <c r="G8" s="3"/>
      <c r="H8" s="3"/>
      <c r="I8" s="3"/>
    </row>
    <row r="9" spans="1:9" ht="16.5" customHeight="1" x14ac:dyDescent="0.25">
      <c r="A9" s="25" t="s">
        <v>80</v>
      </c>
      <c r="C9" s="2">
        <v>360</v>
      </c>
      <c r="D9" s="16"/>
      <c r="E9" s="16"/>
      <c r="F9" s="16"/>
      <c r="G9" s="3"/>
      <c r="H9" s="3"/>
      <c r="I9" s="3"/>
    </row>
    <row r="10" spans="1:9" ht="16.5" customHeight="1" x14ac:dyDescent="0.25">
      <c r="A10" s="2" t="s">
        <v>79</v>
      </c>
      <c r="C10" s="2">
        <f>C7+C8-C9</f>
        <v>1</v>
      </c>
      <c r="D10" s="3"/>
      <c r="E10" s="3"/>
      <c r="F10" s="3"/>
      <c r="G10" s="3"/>
      <c r="H10" s="3"/>
      <c r="I10" s="3"/>
    </row>
    <row r="11" spans="1:9" x14ac:dyDescent="0.25">
      <c r="A11" s="36" t="s">
        <v>2</v>
      </c>
      <c r="B11" s="36" t="s">
        <v>3</v>
      </c>
      <c r="C11" s="32" t="s">
        <v>4</v>
      </c>
      <c r="D11" s="32" t="s">
        <v>5</v>
      </c>
      <c r="E11" s="43" t="s">
        <v>6</v>
      </c>
      <c r="F11" s="32" t="s">
        <v>7</v>
      </c>
    </row>
    <row r="12" spans="1:9" ht="44.25" customHeight="1" x14ac:dyDescent="0.25">
      <c r="A12" s="36"/>
      <c r="B12" s="36"/>
      <c r="C12" s="32"/>
      <c r="D12" s="32"/>
      <c r="E12" s="44"/>
      <c r="F12" s="32"/>
    </row>
    <row r="13" spans="1:9" ht="33.75" x14ac:dyDescent="0.3">
      <c r="A13" s="5">
        <v>1</v>
      </c>
      <c r="B13" s="6" t="s">
        <v>8</v>
      </c>
      <c r="C13" s="7"/>
      <c r="D13" s="7">
        <f>D14+D15+D16</f>
        <v>360</v>
      </c>
      <c r="E13" s="33">
        <f>((C14*D14)+(C15*D15)+(C16*D16))/D13</f>
        <v>1.7277777777777779</v>
      </c>
      <c r="F13" s="8"/>
      <c r="H13" s="2">
        <f>361-101</f>
        <v>260</v>
      </c>
    </row>
    <row r="14" spans="1:9" ht="18.75" x14ac:dyDescent="0.3">
      <c r="A14" s="9"/>
      <c r="B14" s="10" t="s">
        <v>9</v>
      </c>
      <c r="C14" s="11">
        <v>2</v>
      </c>
      <c r="D14" s="11">
        <f>8+260</f>
        <v>268</v>
      </c>
      <c r="E14" s="34"/>
      <c r="F14" s="8"/>
    </row>
    <row r="15" spans="1:9" ht="18.75" x14ac:dyDescent="0.3">
      <c r="A15" s="9"/>
      <c r="B15" s="10" t="s">
        <v>10</v>
      </c>
      <c r="C15" s="11">
        <v>1</v>
      </c>
      <c r="D15" s="11">
        <v>86</v>
      </c>
      <c r="E15" s="34"/>
      <c r="F15" s="8"/>
    </row>
    <row r="16" spans="1:9" ht="18.75" x14ac:dyDescent="0.3">
      <c r="A16" s="9"/>
      <c r="B16" s="10" t="s">
        <v>11</v>
      </c>
      <c r="C16" s="11">
        <v>0</v>
      </c>
      <c r="D16" s="11">
        <v>6</v>
      </c>
      <c r="E16" s="35"/>
      <c r="F16" s="8"/>
    </row>
    <row r="17" spans="1:7" ht="33.75" x14ac:dyDescent="0.3">
      <c r="A17" s="5">
        <v>2</v>
      </c>
      <c r="B17" s="6" t="s">
        <v>12</v>
      </c>
      <c r="C17" s="7"/>
      <c r="D17" s="7">
        <f>D18+D19+D20</f>
        <v>360</v>
      </c>
      <c r="E17" s="33">
        <f>((C18*D18)+(C19*D19)+(C20*D20))/D17</f>
        <v>1.7277777777777779</v>
      </c>
      <c r="F17" s="8"/>
    </row>
    <row r="18" spans="1:7" ht="18.75" x14ac:dyDescent="0.3">
      <c r="A18" s="9"/>
      <c r="B18" s="10" t="s">
        <v>9</v>
      </c>
      <c r="C18" s="11">
        <v>2</v>
      </c>
      <c r="D18" s="11">
        <f>8+260</f>
        <v>268</v>
      </c>
      <c r="E18" s="34"/>
      <c r="F18" s="8"/>
    </row>
    <row r="19" spans="1:7" ht="18.75" x14ac:dyDescent="0.3">
      <c r="A19" s="9"/>
      <c r="B19" s="10" t="s">
        <v>13</v>
      </c>
      <c r="C19" s="11">
        <v>1</v>
      </c>
      <c r="D19" s="11">
        <v>86</v>
      </c>
      <c r="E19" s="34"/>
      <c r="F19" s="8"/>
    </row>
    <row r="20" spans="1:7" ht="18.75" x14ac:dyDescent="0.3">
      <c r="A20" s="9"/>
      <c r="B20" s="10" t="s">
        <v>11</v>
      </c>
      <c r="C20" s="11">
        <v>0</v>
      </c>
      <c r="D20" s="11">
        <v>6</v>
      </c>
      <c r="E20" s="35"/>
      <c r="F20" s="8"/>
    </row>
    <row r="21" spans="1:7" ht="50.25" x14ac:dyDescent="0.3">
      <c r="A21" s="5">
        <v>3</v>
      </c>
      <c r="B21" s="6" t="s">
        <v>14</v>
      </c>
      <c r="C21" s="7"/>
      <c r="D21" s="7">
        <f>D22+D23+D24</f>
        <v>360</v>
      </c>
      <c r="E21" s="33">
        <f>((C22*D22)+(C23*D23)+(C24*D24))/D21</f>
        <v>2</v>
      </c>
      <c r="F21" s="8"/>
    </row>
    <row r="22" spans="1:7" ht="18.75" x14ac:dyDescent="0.3">
      <c r="A22" s="9"/>
      <c r="B22" s="10" t="s">
        <v>15</v>
      </c>
      <c r="C22" s="11">
        <v>2</v>
      </c>
      <c r="D22" s="11">
        <v>360</v>
      </c>
      <c r="E22" s="34"/>
      <c r="F22" s="8"/>
    </row>
    <row r="23" spans="1:7" ht="18.75" x14ac:dyDescent="0.3">
      <c r="A23" s="9"/>
      <c r="B23" s="10" t="s">
        <v>16</v>
      </c>
      <c r="C23" s="11">
        <v>1</v>
      </c>
      <c r="D23" s="11">
        <v>0</v>
      </c>
      <c r="E23" s="34"/>
      <c r="F23" s="8"/>
    </row>
    <row r="24" spans="1:7" ht="33.75" x14ac:dyDescent="0.3">
      <c r="A24" s="9"/>
      <c r="B24" s="10" t="s">
        <v>17</v>
      </c>
      <c r="C24" s="11">
        <v>0</v>
      </c>
      <c r="D24" s="11">
        <v>0</v>
      </c>
      <c r="E24" s="35"/>
      <c r="F24" s="8"/>
    </row>
    <row r="25" spans="1:7" ht="50.25" x14ac:dyDescent="0.3">
      <c r="A25" s="5">
        <v>4</v>
      </c>
      <c r="B25" s="6" t="s">
        <v>18</v>
      </c>
      <c r="C25" s="7"/>
      <c r="D25" s="7">
        <f>D26+D27++D28</f>
        <v>360</v>
      </c>
      <c r="E25" s="33">
        <f>((C26*D26)+(C27*D27)+(C28*D28))/D25</f>
        <v>2</v>
      </c>
      <c r="F25" s="8"/>
    </row>
    <row r="26" spans="1:7" ht="50.25" x14ac:dyDescent="0.3">
      <c r="A26" s="9"/>
      <c r="B26" s="10" t="s">
        <v>19</v>
      </c>
      <c r="C26" s="11">
        <v>2</v>
      </c>
      <c r="D26" s="11">
        <v>360</v>
      </c>
      <c r="E26" s="34"/>
      <c r="F26" s="8"/>
    </row>
    <row r="27" spans="1:7" ht="50.25" x14ac:dyDescent="0.3">
      <c r="A27" s="9"/>
      <c r="B27" s="10" t="s">
        <v>20</v>
      </c>
      <c r="C27" s="11">
        <v>1</v>
      </c>
      <c r="D27" s="11"/>
      <c r="E27" s="34"/>
      <c r="F27" s="8"/>
    </row>
    <row r="28" spans="1:7" ht="50.25" x14ac:dyDescent="0.3">
      <c r="A28" s="9"/>
      <c r="B28" s="10" t="s">
        <v>21</v>
      </c>
      <c r="C28" s="11">
        <v>0</v>
      </c>
      <c r="D28" s="11"/>
      <c r="E28" s="35"/>
      <c r="F28" s="8"/>
    </row>
    <row r="29" spans="1:7" ht="33.75" x14ac:dyDescent="0.3">
      <c r="A29" s="5">
        <v>5</v>
      </c>
      <c r="B29" s="6" t="s">
        <v>22</v>
      </c>
      <c r="C29" s="7"/>
      <c r="D29" s="7">
        <f>D30+D31+D32</f>
        <v>354</v>
      </c>
      <c r="E29" s="33">
        <f>((C30*D30)+(C31*D31)+(C32*D32))/D29</f>
        <v>1.7570621468926553</v>
      </c>
      <c r="F29" s="8"/>
    </row>
    <row r="30" spans="1:7" ht="66.75" x14ac:dyDescent="0.3">
      <c r="A30" s="9"/>
      <c r="B30" s="10" t="s">
        <v>23</v>
      </c>
      <c r="C30" s="11">
        <v>2</v>
      </c>
      <c r="D30" s="11">
        <f>8+260</f>
        <v>268</v>
      </c>
      <c r="E30" s="34"/>
      <c r="F30" s="8"/>
    </row>
    <row r="31" spans="1:7" ht="66.75" x14ac:dyDescent="0.3">
      <c r="A31" s="9"/>
      <c r="B31" s="10" t="s">
        <v>24</v>
      </c>
      <c r="C31" s="11">
        <v>1</v>
      </c>
      <c r="D31" s="11">
        <v>86</v>
      </c>
      <c r="E31" s="34"/>
      <c r="F31" s="8"/>
    </row>
    <row r="32" spans="1:7" ht="99.75" x14ac:dyDescent="0.3">
      <c r="A32" s="9"/>
      <c r="B32" s="10" t="s">
        <v>25</v>
      </c>
      <c r="C32" s="11">
        <v>0</v>
      </c>
      <c r="D32" s="11">
        <v>0</v>
      </c>
      <c r="E32" s="35"/>
      <c r="F32" s="8"/>
      <c r="G32" s="26">
        <f>E29+E25+E21+E17+E13</f>
        <v>9.2126177024482114</v>
      </c>
    </row>
    <row r="33" spans="1:6" ht="18.75" customHeight="1" x14ac:dyDescent="0.25">
      <c r="A33" s="29" t="s">
        <v>76</v>
      </c>
      <c r="B33" s="30"/>
      <c r="C33" s="30"/>
      <c r="D33" s="30"/>
      <c r="E33" s="30"/>
      <c r="F33" s="31"/>
    </row>
    <row r="34" spans="1:6" ht="33" x14ac:dyDescent="0.25">
      <c r="A34" s="5">
        <v>6</v>
      </c>
      <c r="B34" s="6" t="s">
        <v>26</v>
      </c>
      <c r="C34" s="5"/>
      <c r="D34" s="12"/>
      <c r="E34" s="13"/>
      <c r="F34" s="12"/>
    </row>
    <row r="35" spans="1:6" ht="33" x14ac:dyDescent="0.25">
      <c r="A35" s="9"/>
      <c r="B35" s="10" t="s">
        <v>27</v>
      </c>
      <c r="C35" s="14">
        <v>2</v>
      </c>
      <c r="D35" s="12" t="s">
        <v>55</v>
      </c>
      <c r="E35" s="13">
        <v>2</v>
      </c>
      <c r="F35" s="12"/>
    </row>
    <row r="36" spans="1:6" ht="49.5" x14ac:dyDescent="0.25">
      <c r="A36" s="9"/>
      <c r="B36" s="10" t="s">
        <v>28</v>
      </c>
      <c r="C36" s="14">
        <v>1</v>
      </c>
      <c r="D36" s="12"/>
      <c r="E36" s="13"/>
      <c r="F36" s="12"/>
    </row>
    <row r="37" spans="1:6" ht="33" x14ac:dyDescent="0.25">
      <c r="A37" s="9"/>
      <c r="B37" s="10" t="s">
        <v>29</v>
      </c>
      <c r="C37" s="14">
        <v>0</v>
      </c>
      <c r="D37" s="12"/>
      <c r="E37" s="13"/>
      <c r="F37" s="12"/>
    </row>
    <row r="38" spans="1:6" x14ac:dyDescent="0.25">
      <c r="A38" s="5">
        <v>7</v>
      </c>
      <c r="B38" s="6" t="s">
        <v>30</v>
      </c>
      <c r="C38" s="5"/>
      <c r="D38" s="12"/>
      <c r="E38" s="13"/>
      <c r="F38" s="12"/>
    </row>
    <row r="39" spans="1:6" ht="33" x14ac:dyDescent="0.25">
      <c r="A39" s="9"/>
      <c r="B39" s="10" t="s">
        <v>31</v>
      </c>
      <c r="C39" s="14">
        <v>2</v>
      </c>
      <c r="D39" s="12" t="s">
        <v>55</v>
      </c>
      <c r="E39" s="13">
        <v>2</v>
      </c>
      <c r="F39" s="12"/>
    </row>
    <row r="40" spans="1:6" ht="33" x14ac:dyDescent="0.25">
      <c r="A40" s="9"/>
      <c r="B40" s="10" t="s">
        <v>32</v>
      </c>
      <c r="C40" s="14">
        <v>1</v>
      </c>
      <c r="D40" s="12"/>
      <c r="E40" s="13"/>
      <c r="F40" s="12"/>
    </row>
    <row r="41" spans="1:6" x14ac:dyDescent="0.25">
      <c r="A41" s="9"/>
      <c r="B41" s="10" t="s">
        <v>33</v>
      </c>
      <c r="C41" s="14">
        <v>0</v>
      </c>
      <c r="D41" s="12"/>
      <c r="E41" s="13"/>
      <c r="F41" s="12"/>
    </row>
    <row r="42" spans="1:6" ht="33" x14ac:dyDescent="0.25">
      <c r="A42" s="5">
        <v>8</v>
      </c>
      <c r="B42" s="6" t="s">
        <v>34</v>
      </c>
      <c r="C42" s="5"/>
      <c r="D42" s="12"/>
      <c r="E42" s="13"/>
      <c r="F42" s="12"/>
    </row>
    <row r="43" spans="1:6" ht="49.5" x14ac:dyDescent="0.25">
      <c r="A43" s="9"/>
      <c r="B43" s="10" t="s">
        <v>35</v>
      </c>
      <c r="C43" s="14">
        <v>2</v>
      </c>
      <c r="D43" s="9" t="s">
        <v>55</v>
      </c>
      <c r="E43" s="13">
        <v>2</v>
      </c>
      <c r="F43" s="12"/>
    </row>
    <row r="44" spans="1:6" ht="49.5" x14ac:dyDescent="0.25">
      <c r="A44" s="9"/>
      <c r="B44" s="10" t="s">
        <v>36</v>
      </c>
      <c r="C44" s="14">
        <v>1</v>
      </c>
      <c r="D44" s="12"/>
      <c r="E44" s="13"/>
      <c r="F44" s="12"/>
    </row>
    <row r="45" spans="1:6" ht="49.5" x14ac:dyDescent="0.25">
      <c r="A45" s="9"/>
      <c r="B45" s="10" t="s">
        <v>37</v>
      </c>
      <c r="C45" s="14">
        <v>0</v>
      </c>
      <c r="D45" s="12"/>
      <c r="E45" s="13"/>
      <c r="F45" s="12"/>
    </row>
    <row r="46" spans="1:6" ht="33" x14ac:dyDescent="0.25">
      <c r="A46" s="5">
        <v>9</v>
      </c>
      <c r="B46" s="6" t="s">
        <v>38</v>
      </c>
      <c r="C46" s="5"/>
      <c r="D46" s="12"/>
      <c r="E46" s="13"/>
      <c r="F46" s="12"/>
    </row>
    <row r="47" spans="1:6" ht="82.5" x14ac:dyDescent="0.25">
      <c r="A47" s="12"/>
      <c r="B47" s="10" t="s">
        <v>39</v>
      </c>
      <c r="C47" s="14">
        <v>2</v>
      </c>
      <c r="D47" s="12"/>
      <c r="E47" s="13"/>
      <c r="F47" s="12"/>
    </row>
    <row r="48" spans="1:6" ht="82.5" x14ac:dyDescent="0.25">
      <c r="A48" s="12"/>
      <c r="B48" s="10" t="s">
        <v>40</v>
      </c>
      <c r="C48" s="14">
        <v>1</v>
      </c>
      <c r="D48" s="12" t="s">
        <v>55</v>
      </c>
      <c r="E48" s="13">
        <v>1</v>
      </c>
      <c r="F48" s="12"/>
    </row>
    <row r="49" spans="1:6" ht="66" x14ac:dyDescent="0.25">
      <c r="A49" s="12"/>
      <c r="B49" s="10" t="s">
        <v>41</v>
      </c>
      <c r="C49" s="14">
        <v>0</v>
      </c>
      <c r="D49" s="12"/>
      <c r="E49" s="13"/>
      <c r="F49" s="12"/>
    </row>
    <row r="50" spans="1:6" x14ac:dyDescent="0.25">
      <c r="A50" s="36" t="s">
        <v>42</v>
      </c>
      <c r="B50" s="36"/>
      <c r="C50" s="15">
        <v>18</v>
      </c>
      <c r="D50" s="12"/>
      <c r="E50" s="13">
        <f>E29+E25+E21+E17+E13+SUM(E34:E49)</f>
        <v>16.212617702448213</v>
      </c>
      <c r="F50" s="12"/>
    </row>
    <row r="51" spans="1:6" x14ac:dyDescent="0.25">
      <c r="A51" s="16"/>
    </row>
    <row r="52" spans="1:6" ht="16.5" customHeight="1" x14ac:dyDescent="0.25">
      <c r="A52" s="37"/>
      <c r="C52" s="38" t="s">
        <v>60</v>
      </c>
      <c r="D52" s="38"/>
      <c r="E52" s="38"/>
      <c r="F52" s="38"/>
    </row>
    <row r="53" spans="1:6" ht="16.5" customHeight="1" x14ac:dyDescent="0.25">
      <c r="A53" s="37"/>
      <c r="C53" s="39" t="s">
        <v>59</v>
      </c>
      <c r="D53" s="39"/>
      <c r="E53" s="39"/>
      <c r="F53" s="39"/>
    </row>
    <row r="54" spans="1:6" ht="16.5" customHeight="1" x14ac:dyDescent="0.25">
      <c r="A54" s="37"/>
      <c r="C54" s="38" t="s">
        <v>43</v>
      </c>
      <c r="D54" s="38"/>
      <c r="E54" s="38"/>
      <c r="F54" s="38"/>
    </row>
  </sheetData>
  <mergeCells count="22">
    <mergeCell ref="E1:F1"/>
    <mergeCell ref="A2:F2"/>
    <mergeCell ref="A3:F3"/>
    <mergeCell ref="C11:C12"/>
    <mergeCell ref="D11:D12"/>
    <mergeCell ref="E11:E12"/>
    <mergeCell ref="A6:F6"/>
    <mergeCell ref="A4:F4"/>
    <mergeCell ref="A50:B50"/>
    <mergeCell ref="A52:A54"/>
    <mergeCell ref="C52:F52"/>
    <mergeCell ref="C53:F53"/>
    <mergeCell ref="C54:F54"/>
    <mergeCell ref="A33:F33"/>
    <mergeCell ref="F11:F12"/>
    <mergeCell ref="E13:E16"/>
    <mergeCell ref="E17:E20"/>
    <mergeCell ref="E21:E24"/>
    <mergeCell ref="E25:E28"/>
    <mergeCell ref="E29:E32"/>
    <mergeCell ref="A11:A12"/>
    <mergeCell ref="B11:B12"/>
  </mergeCells>
  <pageMargins left="0.31496062992125984" right="0.31496062992125984" top="0.74803149606299213"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39F80-FB87-468F-9EC4-5DA06A0C7C35}">
  <dimension ref="A1:K35"/>
  <sheetViews>
    <sheetView tabSelected="1" workbookViewId="0">
      <selection activeCell="B13" sqref="B13:B14"/>
    </sheetView>
  </sheetViews>
  <sheetFormatPr defaultRowHeight="16.5" x14ac:dyDescent="0.25"/>
  <cols>
    <col min="1" max="1" width="4.5" style="2" customWidth="1"/>
    <col min="2" max="2" width="40.375" style="2" customWidth="1"/>
    <col min="3" max="3" width="7.25" style="2" customWidth="1"/>
    <col min="4" max="4" width="8.5" style="2" customWidth="1"/>
    <col min="5" max="5" width="6.625" style="2" customWidth="1"/>
    <col min="6" max="16384" width="9" style="2"/>
  </cols>
  <sheetData>
    <row r="1" spans="1:11" x14ac:dyDescent="0.25">
      <c r="A1" s="2" t="s">
        <v>61</v>
      </c>
    </row>
    <row r="2" spans="1:11" x14ac:dyDescent="0.25">
      <c r="A2" s="46" t="s">
        <v>62</v>
      </c>
      <c r="B2" s="46"/>
      <c r="C2" s="46"/>
      <c r="D2" s="46"/>
      <c r="E2" s="46"/>
      <c r="F2" s="46"/>
    </row>
    <row r="3" spans="1:11" x14ac:dyDescent="0.25">
      <c r="A3" s="46" t="s">
        <v>63</v>
      </c>
      <c r="B3" s="46"/>
      <c r="C3" s="46"/>
      <c r="D3" s="46"/>
      <c r="E3" s="46"/>
      <c r="F3" s="46"/>
    </row>
    <row r="4" spans="1:11" x14ac:dyDescent="0.25">
      <c r="A4" s="46" t="s">
        <v>83</v>
      </c>
      <c r="B4" s="46"/>
      <c r="C4" s="46"/>
      <c r="D4" s="46"/>
      <c r="E4" s="46"/>
      <c r="F4" s="46"/>
    </row>
    <row r="5" spans="1:11" ht="9.75" customHeight="1" x14ac:dyDescent="0.25">
      <c r="A5" s="24"/>
    </row>
    <row r="6" spans="1:11" s="28" customFormat="1" x14ac:dyDescent="0.25">
      <c r="A6" s="27" t="s">
        <v>82</v>
      </c>
    </row>
    <row r="7" spans="1:11" s="28" customFormat="1" x14ac:dyDescent="0.25">
      <c r="A7" s="27" t="s">
        <v>84</v>
      </c>
    </row>
    <row r="8" spans="1:11" ht="16.5" customHeight="1" x14ac:dyDescent="0.25">
      <c r="A8" s="25" t="s">
        <v>78</v>
      </c>
      <c r="C8" s="2">
        <v>58</v>
      </c>
      <c r="D8" s="16"/>
      <c r="E8" s="16"/>
      <c r="F8" s="16"/>
      <c r="G8" s="3"/>
      <c r="H8" s="3"/>
      <c r="I8" s="3"/>
    </row>
    <row r="9" spans="1:11" ht="16.5" customHeight="1" x14ac:dyDescent="0.25">
      <c r="A9" s="25" t="s">
        <v>81</v>
      </c>
      <c r="C9" s="2">
        <v>494</v>
      </c>
      <c r="D9" s="16"/>
      <c r="E9" s="16"/>
      <c r="F9" s="16"/>
      <c r="G9" s="3"/>
      <c r="H9" s="3"/>
      <c r="I9" s="3"/>
    </row>
    <row r="10" spans="1:11" ht="16.5" customHeight="1" x14ac:dyDescent="0.25">
      <c r="A10" s="25" t="s">
        <v>80</v>
      </c>
      <c r="C10" s="2">
        <v>466</v>
      </c>
      <c r="D10" s="16"/>
      <c r="E10" s="16"/>
      <c r="F10" s="16"/>
      <c r="G10" s="3"/>
      <c r="H10" s="3"/>
      <c r="I10" s="3"/>
    </row>
    <row r="11" spans="1:11" ht="16.5" customHeight="1" x14ac:dyDescent="0.25">
      <c r="A11" s="2" t="s">
        <v>79</v>
      </c>
      <c r="C11" s="2">
        <f>C8+C10-C9</f>
        <v>30</v>
      </c>
      <c r="D11" s="3"/>
      <c r="E11" s="3"/>
      <c r="F11" s="3"/>
      <c r="G11" s="3"/>
      <c r="H11" s="3"/>
      <c r="I11" s="3"/>
    </row>
    <row r="12" spans="1:11" ht="10.5" customHeight="1" x14ac:dyDescent="0.25"/>
    <row r="13" spans="1:11" ht="15" customHeight="1" x14ac:dyDescent="0.25">
      <c r="A13" s="47" t="s">
        <v>2</v>
      </c>
      <c r="B13" s="47" t="s">
        <v>3</v>
      </c>
      <c r="C13" s="36" t="s">
        <v>4</v>
      </c>
      <c r="D13" s="36" t="s">
        <v>5</v>
      </c>
      <c r="E13" s="49" t="s">
        <v>64</v>
      </c>
      <c r="F13" s="36" t="s">
        <v>7</v>
      </c>
    </row>
    <row r="14" spans="1:11" ht="50.25" customHeight="1" x14ac:dyDescent="0.25">
      <c r="A14" s="48"/>
      <c r="B14" s="48"/>
      <c r="C14" s="36"/>
      <c r="D14" s="36"/>
      <c r="E14" s="50"/>
      <c r="F14" s="36"/>
    </row>
    <row r="15" spans="1:11" ht="33" x14ac:dyDescent="0.25">
      <c r="A15" s="5">
        <v>1</v>
      </c>
      <c r="B15" s="6" t="s">
        <v>65</v>
      </c>
      <c r="C15" s="5"/>
      <c r="D15" s="5">
        <f>D16+D18</f>
        <v>199</v>
      </c>
      <c r="E15" s="33">
        <f>((C16*D16)+(C17*D17)+(C18*D18))/D15</f>
        <v>2</v>
      </c>
      <c r="F15" s="12"/>
      <c r="K15" s="2">
        <f>182+46</f>
        <v>228</v>
      </c>
    </row>
    <row r="16" spans="1:11" x14ac:dyDescent="0.25">
      <c r="A16" s="14"/>
      <c r="B16" s="10" t="s">
        <v>9</v>
      </c>
      <c r="C16" s="14">
        <v>2</v>
      </c>
      <c r="D16" s="14">
        <v>199</v>
      </c>
      <c r="E16" s="34"/>
      <c r="F16" s="12"/>
    </row>
    <row r="17" spans="1:6" x14ac:dyDescent="0.25">
      <c r="A17" s="14"/>
      <c r="B17" s="10" t="s">
        <v>10</v>
      </c>
      <c r="C17" s="14">
        <v>1</v>
      </c>
      <c r="D17" s="14"/>
      <c r="E17" s="34"/>
      <c r="F17" s="12"/>
    </row>
    <row r="18" spans="1:6" x14ac:dyDescent="0.25">
      <c r="A18" s="14"/>
      <c r="B18" s="10" t="s">
        <v>11</v>
      </c>
      <c r="C18" s="14">
        <v>0</v>
      </c>
      <c r="D18" s="14"/>
      <c r="E18" s="35"/>
      <c r="F18" s="12"/>
    </row>
    <row r="19" spans="1:6" ht="49.5" x14ac:dyDescent="0.25">
      <c r="A19" s="5">
        <v>2</v>
      </c>
      <c r="B19" s="6" t="s">
        <v>66</v>
      </c>
      <c r="C19" s="5">
        <v>2</v>
      </c>
      <c r="D19" s="5">
        <f>D20+D22</f>
        <v>199</v>
      </c>
      <c r="E19" s="33">
        <f t="shared" ref="E19" si="0">((C20*D20)+(C21*D21)+(C22*D22))/D19</f>
        <v>2</v>
      </c>
      <c r="F19" s="12"/>
    </row>
    <row r="20" spans="1:6" x14ac:dyDescent="0.25">
      <c r="A20" s="14"/>
      <c r="B20" s="10" t="s">
        <v>9</v>
      </c>
      <c r="C20" s="14">
        <v>2</v>
      </c>
      <c r="D20" s="14">
        <f>D16</f>
        <v>199</v>
      </c>
      <c r="E20" s="34"/>
      <c r="F20" s="12"/>
    </row>
    <row r="21" spans="1:6" x14ac:dyDescent="0.25">
      <c r="A21" s="14"/>
      <c r="B21" s="10" t="s">
        <v>10</v>
      </c>
      <c r="C21" s="14">
        <v>1</v>
      </c>
      <c r="D21" s="14"/>
      <c r="E21" s="34"/>
      <c r="F21" s="12"/>
    </row>
    <row r="22" spans="1:6" x14ac:dyDescent="0.25">
      <c r="A22" s="14"/>
      <c r="B22" s="10" t="s">
        <v>11</v>
      </c>
      <c r="C22" s="14">
        <v>0</v>
      </c>
      <c r="D22" s="14">
        <f>D18</f>
        <v>0</v>
      </c>
      <c r="E22" s="35"/>
      <c r="F22" s="12"/>
    </row>
    <row r="23" spans="1:6" ht="66" x14ac:dyDescent="0.25">
      <c r="A23" s="5">
        <v>3</v>
      </c>
      <c r="B23" s="6" t="s">
        <v>67</v>
      </c>
      <c r="C23" s="5">
        <v>2</v>
      </c>
      <c r="D23" s="5">
        <f>D24+D25+D26</f>
        <v>199</v>
      </c>
      <c r="E23" s="33">
        <f>((C24*D24)+(C25*D25)+(C26*D26))/D23</f>
        <v>2</v>
      </c>
      <c r="F23" s="12"/>
    </row>
    <row r="24" spans="1:6" ht="16.5" customHeight="1" x14ac:dyDescent="0.25">
      <c r="A24" s="14"/>
      <c r="B24" s="10" t="s">
        <v>15</v>
      </c>
      <c r="C24" s="14">
        <v>2</v>
      </c>
      <c r="D24" s="14">
        <f>D19-D25</f>
        <v>199</v>
      </c>
      <c r="E24" s="34"/>
      <c r="F24" s="12"/>
    </row>
    <row r="25" spans="1:6" x14ac:dyDescent="0.25">
      <c r="A25" s="14"/>
      <c r="B25" s="10" t="s">
        <v>16</v>
      </c>
      <c r="C25" s="14">
        <v>1</v>
      </c>
      <c r="D25" s="14"/>
      <c r="E25" s="34"/>
      <c r="F25" s="12"/>
    </row>
    <row r="26" spans="1:6" ht="33" x14ac:dyDescent="0.25">
      <c r="A26" s="14"/>
      <c r="B26" s="10" t="s">
        <v>17</v>
      </c>
      <c r="C26" s="14">
        <v>0</v>
      </c>
      <c r="D26" s="14"/>
      <c r="E26" s="35"/>
      <c r="F26" s="12"/>
    </row>
    <row r="27" spans="1:6" ht="49.5" x14ac:dyDescent="0.25">
      <c r="A27" s="5">
        <v>4</v>
      </c>
      <c r="B27" s="6" t="s">
        <v>68</v>
      </c>
      <c r="C27" s="5">
        <v>2</v>
      </c>
      <c r="D27" s="5"/>
      <c r="E27" s="47">
        <v>2</v>
      </c>
      <c r="F27" s="12"/>
    </row>
    <row r="28" spans="1:6" ht="49.5" x14ac:dyDescent="0.25">
      <c r="A28" s="14"/>
      <c r="B28" s="10" t="s">
        <v>69</v>
      </c>
      <c r="C28" s="14">
        <v>2</v>
      </c>
      <c r="D28" s="14"/>
      <c r="E28" s="51"/>
      <c r="F28" s="12"/>
    </row>
    <row r="29" spans="1:6" ht="49.5" x14ac:dyDescent="0.25">
      <c r="A29" s="14"/>
      <c r="B29" s="10" t="s">
        <v>70</v>
      </c>
      <c r="C29" s="14">
        <v>1</v>
      </c>
      <c r="D29" s="14"/>
      <c r="E29" s="51"/>
      <c r="F29" s="12"/>
    </row>
    <row r="30" spans="1:6" ht="33" x14ac:dyDescent="0.25">
      <c r="A30" s="14"/>
      <c r="B30" s="10" t="s">
        <v>71</v>
      </c>
      <c r="C30" s="14">
        <v>0</v>
      </c>
      <c r="D30" s="14"/>
      <c r="E30" s="48"/>
      <c r="F30" s="12"/>
    </row>
    <row r="31" spans="1:6" ht="49.5" x14ac:dyDescent="0.25">
      <c r="A31" s="14">
        <v>5</v>
      </c>
      <c r="B31" s="6" t="s">
        <v>72</v>
      </c>
      <c r="C31" s="5">
        <v>2</v>
      </c>
      <c r="D31" s="5"/>
      <c r="E31" s="47">
        <f>2</f>
        <v>2</v>
      </c>
      <c r="F31" s="12"/>
    </row>
    <row r="32" spans="1:6" ht="82.5" x14ac:dyDescent="0.25">
      <c r="A32" s="10"/>
      <c r="B32" s="10" t="s">
        <v>73</v>
      </c>
      <c r="C32" s="14">
        <v>2</v>
      </c>
      <c r="D32" s="14">
        <f>D16</f>
        <v>199</v>
      </c>
      <c r="E32" s="51"/>
      <c r="F32" s="12"/>
    </row>
    <row r="33" spans="1:6" ht="82.5" x14ac:dyDescent="0.25">
      <c r="A33" s="10"/>
      <c r="B33" s="10" t="s">
        <v>74</v>
      </c>
      <c r="C33" s="14">
        <v>1</v>
      </c>
      <c r="D33" s="14"/>
      <c r="E33" s="51"/>
      <c r="F33" s="12"/>
    </row>
    <row r="34" spans="1:6" ht="99" x14ac:dyDescent="0.25">
      <c r="A34" s="10"/>
      <c r="B34" s="10" t="s">
        <v>75</v>
      </c>
      <c r="C34" s="14">
        <v>0</v>
      </c>
      <c r="D34" s="14"/>
      <c r="E34" s="48"/>
      <c r="F34" s="12"/>
    </row>
    <row r="35" spans="1:6" x14ac:dyDescent="0.25">
      <c r="A35" s="36" t="s">
        <v>42</v>
      </c>
      <c r="B35" s="36"/>
      <c r="C35" s="5">
        <v>10</v>
      </c>
      <c r="D35" s="5"/>
      <c r="E35" s="12">
        <f>E31+E23+E19+E15+E27</f>
        <v>10</v>
      </c>
      <c r="F35" s="12"/>
    </row>
  </sheetData>
  <mergeCells count="15">
    <mergeCell ref="A35:B35"/>
    <mergeCell ref="A2:F2"/>
    <mergeCell ref="A3:F3"/>
    <mergeCell ref="A4:F4"/>
    <mergeCell ref="A13:A14"/>
    <mergeCell ref="B13:B14"/>
    <mergeCell ref="C13:C14"/>
    <mergeCell ref="D13:D14"/>
    <mergeCell ref="E13:E14"/>
    <mergeCell ref="F13:F14"/>
    <mergeCell ref="E15:E18"/>
    <mergeCell ref="E19:E22"/>
    <mergeCell ref="E23:E26"/>
    <mergeCell ref="E27:E30"/>
    <mergeCell ref="E31:E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C1F9-4856-49AB-B551-670C73B41A37}">
  <dimension ref="A1:G13"/>
  <sheetViews>
    <sheetView topLeftCell="A4" workbookViewId="0">
      <selection activeCell="C11" sqref="C11"/>
    </sheetView>
  </sheetViews>
  <sheetFormatPr defaultRowHeight="18.75" x14ac:dyDescent="0.3"/>
  <cols>
    <col min="1" max="1" width="9" style="18"/>
    <col min="2" max="2" width="24.75" style="18" customWidth="1"/>
    <col min="3" max="3" width="27" style="18" customWidth="1"/>
    <col min="4" max="4" width="13.25" style="18" customWidth="1"/>
    <col min="5" max="7" width="13.5" style="18" customWidth="1"/>
    <col min="8" max="16384" width="9" style="18"/>
  </cols>
  <sheetData>
    <row r="1" spans="1:7" x14ac:dyDescent="0.3">
      <c r="A1" s="17" t="s">
        <v>44</v>
      </c>
    </row>
    <row r="2" spans="1:7" x14ac:dyDescent="0.3">
      <c r="A2" s="17" t="s">
        <v>57</v>
      </c>
    </row>
    <row r="3" spans="1:7" x14ac:dyDescent="0.3">
      <c r="A3" s="52" t="s">
        <v>45</v>
      </c>
      <c r="B3" s="52"/>
      <c r="C3" s="52"/>
      <c r="D3" s="52"/>
      <c r="E3" s="52"/>
      <c r="F3" s="52"/>
      <c r="G3" s="52"/>
    </row>
    <row r="4" spans="1:7" x14ac:dyDescent="0.3">
      <c r="A4" s="52" t="s">
        <v>46</v>
      </c>
      <c r="B4" s="52"/>
      <c r="C4" s="52"/>
      <c r="D4" s="52"/>
      <c r="E4" s="52"/>
      <c r="F4" s="52"/>
      <c r="G4" s="52"/>
    </row>
    <row r="5" spans="1:7" x14ac:dyDescent="0.3">
      <c r="A5" s="53" t="s">
        <v>83</v>
      </c>
      <c r="B5" s="53"/>
      <c r="C5" s="53"/>
      <c r="D5" s="53"/>
      <c r="E5" s="53"/>
      <c r="F5" s="53"/>
      <c r="G5" s="53"/>
    </row>
    <row r="7" spans="1:7" s="19" customFormat="1" x14ac:dyDescent="0.25">
      <c r="A7" s="54" t="s">
        <v>2</v>
      </c>
      <c r="B7" s="54" t="s">
        <v>47</v>
      </c>
      <c r="C7" s="54" t="s">
        <v>48</v>
      </c>
      <c r="D7" s="54" t="s">
        <v>49</v>
      </c>
      <c r="E7" s="54" t="s">
        <v>50</v>
      </c>
      <c r="F7" s="54"/>
      <c r="G7" s="54"/>
    </row>
    <row r="8" spans="1:7" s="19" customFormat="1" ht="56.25" x14ac:dyDescent="0.25">
      <c r="A8" s="54"/>
      <c r="B8" s="54"/>
      <c r="C8" s="54"/>
      <c r="D8" s="54"/>
      <c r="E8" s="20" t="s">
        <v>51</v>
      </c>
      <c r="F8" s="20" t="s">
        <v>52</v>
      </c>
      <c r="G8" s="20" t="s">
        <v>53</v>
      </c>
    </row>
    <row r="9" spans="1:7" x14ac:dyDescent="0.3">
      <c r="A9" s="21">
        <v>1</v>
      </c>
      <c r="B9" s="22" t="s">
        <v>54</v>
      </c>
      <c r="C9" s="22" t="s">
        <v>85</v>
      </c>
      <c r="D9" s="23">
        <f>'[1]mẫu 01 cá nhân '!E33</f>
        <v>10</v>
      </c>
      <c r="E9" s="21" t="s">
        <v>55</v>
      </c>
      <c r="F9" s="22"/>
      <c r="G9" s="22"/>
    </row>
    <row r="10" spans="1:7" x14ac:dyDescent="0.3">
      <c r="A10" s="21">
        <v>2</v>
      </c>
      <c r="B10" s="22" t="s">
        <v>56</v>
      </c>
      <c r="C10" s="22" t="s">
        <v>86</v>
      </c>
      <c r="D10" s="22"/>
      <c r="E10" s="22"/>
      <c r="F10" s="22"/>
      <c r="G10" s="22"/>
    </row>
    <row r="11" spans="1:7" x14ac:dyDescent="0.3">
      <c r="A11" s="22"/>
      <c r="B11" s="22"/>
      <c r="C11" s="22"/>
      <c r="D11" s="22"/>
      <c r="E11" s="22"/>
      <c r="F11" s="22"/>
      <c r="G11" s="22"/>
    </row>
    <row r="12" spans="1:7" x14ac:dyDescent="0.3">
      <c r="A12" s="22"/>
      <c r="B12" s="22"/>
      <c r="C12" s="22"/>
      <c r="D12" s="22"/>
      <c r="E12" s="22"/>
      <c r="F12" s="22"/>
      <c r="G12" s="22"/>
    </row>
    <row r="13" spans="1:7" x14ac:dyDescent="0.3">
      <c r="A13" s="22"/>
      <c r="B13" s="22"/>
      <c r="C13" s="22"/>
      <c r="D13" s="22"/>
      <c r="E13" s="22"/>
      <c r="F13" s="22"/>
      <c r="G13" s="22"/>
    </row>
  </sheetData>
  <mergeCells count="8">
    <mergeCell ref="A3:G3"/>
    <mergeCell ref="A4:G4"/>
    <mergeCell ref="A5:G5"/>
    <mergeCell ref="A7:A8"/>
    <mergeCell ref="B7:B8"/>
    <mergeCell ref="C7:C8"/>
    <mergeCell ref="D7:D8"/>
    <mergeCell ref="E7: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mẫu số 3</vt:lpstr>
      <vt:lpstr>chấm điểm cá nhân phiếu số 1</vt:lpstr>
      <vt:lpstr>Đánh giá xếp loại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2021-06-10T09:01:03Z</cp:lastPrinted>
  <dcterms:created xsi:type="dcterms:W3CDTF">2021-06-10T08:28:37Z</dcterms:created>
  <dcterms:modified xsi:type="dcterms:W3CDTF">2021-09-13T02:02:59Z</dcterms:modified>
</cp:coreProperties>
</file>