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AppData\Local\Temp\Tandan JSC\files\"/>
    </mc:Choice>
  </mc:AlternateContent>
  <xr:revisionPtr revIDLastSave="0" documentId="13_ncr:1_{C74040D7-264D-4E99-857A-3FDD94861B45}" xr6:coauthVersionLast="36" xr6:coauthVersionMax="45" xr10:uidLastSave="{00000000-0000-0000-0000-000000000000}"/>
  <bookViews>
    <workbookView xWindow="-120" yWindow="-120" windowWidth="20730" windowHeight="11160" activeTab="1" xr2:uid="{4ABE6AD3-CD82-48DD-9464-B4E4665CB8D9}"/>
  </bookViews>
  <sheets>
    <sheet name="tong dan" sheetId="1" r:id="rId1"/>
    <sheet name="kinh phi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G24" i="1" l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25" i="1" l="1"/>
  <c r="M17" i="2"/>
  <c r="L17" i="2"/>
  <c r="G17" i="2"/>
  <c r="F17" i="2"/>
  <c r="M20" i="2"/>
  <c r="G20" i="2"/>
  <c r="M19" i="2"/>
  <c r="L19" i="2"/>
  <c r="H19" i="2"/>
  <c r="G19" i="2"/>
  <c r="F19" i="2"/>
  <c r="I8" i="2" l="1"/>
  <c r="G9" i="2"/>
  <c r="G10" i="2"/>
  <c r="G11" i="2"/>
  <c r="F9" i="2"/>
  <c r="F10" i="2"/>
  <c r="F11" i="2"/>
  <c r="F8" i="2"/>
  <c r="H8" i="2" s="1"/>
  <c r="L8" i="2" s="1"/>
  <c r="E10" i="2"/>
  <c r="E11" i="2"/>
  <c r="E9" i="2"/>
  <c r="G8" i="2" l="1"/>
  <c r="G7" i="2" s="1"/>
  <c r="M8" i="2" s="1"/>
  <c r="M24" i="2" s="1"/>
</calcChain>
</file>

<file path=xl/sharedStrings.xml><?xml version="1.0" encoding="utf-8"?>
<sst xmlns="http://schemas.openxmlformats.org/spreadsheetml/2006/main" count="101" uniqueCount="89">
  <si>
    <t>TT</t>
  </si>
  <si>
    <t>Tên xã</t>
  </si>
  <si>
    <t>Số thôn</t>
  </si>
  <si>
    <t>Chăn nuôi trâu, bò</t>
  </si>
  <si>
    <t>Chăn nuôi dê</t>
  </si>
  <si>
    <t>Chăn nuôi lợn</t>
  </si>
  <si>
    <t>Tổng đàn chó</t>
  </si>
  <si>
    <t>Số hộ</t>
  </si>
  <si>
    <t>Trâu (con)</t>
  </si>
  <si>
    <t>Bò (con)</t>
  </si>
  <si>
    <t>Tổng (con)</t>
  </si>
  <si>
    <t>Dê (con)</t>
  </si>
  <si>
    <t>Lợn nái, đực giống (con)</t>
  </si>
  <si>
    <t>Lợn thịt các loại (con)</t>
  </si>
  <si>
    <t>Chó (con)</t>
  </si>
  <si>
    <t>Nội dung</t>
  </si>
  <si>
    <t>ĐVT</t>
  </si>
  <si>
    <t>Đơn giá</t>
  </si>
  <si>
    <t>Số lượng vắc xin, hóa chất ĐK sử dụng năm 2021</t>
  </si>
  <si>
    <t xml:space="preserve">Kinh phí vắc xin; hóa chất; chống dịch </t>
  </si>
  <si>
    <t xml:space="preserve">Kinh phí tổ chức triển khai tiêm phòng, phun phòng, giám sát dịch bệnh </t>
  </si>
  <si>
    <t>Tổng kinh phí</t>
  </si>
  <si>
    <t>Đợt 1</t>
  </si>
  <si>
    <t>Đợt 2</t>
  </si>
  <si>
    <t>Cả năm</t>
  </si>
  <si>
    <t xml:space="preserve">Công tiêm, công phun </t>
  </si>
  <si>
    <t xml:space="preserve">Phụ cấp </t>
  </si>
  <si>
    <t xml:space="preserve">Vật tư, dụng cụ </t>
  </si>
  <si>
    <t xml:space="preserve">Chi phí khác </t>
  </si>
  <si>
    <t>Tổng</t>
  </si>
  <si>
    <t>(A)</t>
  </si>
  <si>
    <t>(B)</t>
  </si>
  <si>
    <t>(4)=(2)+(3)</t>
  </si>
  <si>
    <t>(5)=(1)*(4)</t>
  </si>
  <si>
    <t>(10)=(6)+(7)+(8)+(9)</t>
  </si>
  <si>
    <t>(11)=(5)+(10)</t>
  </si>
  <si>
    <t>I. Tiêm phòng</t>
  </si>
  <si>
    <t>1. Nhiệt thán</t>
  </si>
  <si>
    <t>Liều</t>
  </si>
  <si>
    <t>2. Tụ huyết trùng trâu bò</t>
  </si>
  <si>
    <t>4. Dịch tả lợn</t>
  </si>
  <si>
    <t xml:space="preserve">5. Cúm gia cầm </t>
  </si>
  <si>
    <t>6. Tai xanh</t>
  </si>
  <si>
    <t>7. Dại (tiêm dịch vụ)</t>
  </si>
  <si>
    <t>II. Hỗ trợ rủi ro sau tiêm phòng</t>
  </si>
  <si>
    <t>III. Giám sát sau tiêm phòng</t>
  </si>
  <si>
    <t>1. Giám sát LMLM</t>
  </si>
  <si>
    <t>Mẫu</t>
  </si>
  <si>
    <t>2. Giám sát CGC</t>
  </si>
  <si>
    <t>Mẫu.</t>
  </si>
  <si>
    <t>IV. Tháng tổng vệ sinh, khử trùng tiêu độc</t>
  </si>
  <si>
    <t>Lít</t>
  </si>
  <si>
    <t>V. Tập huấn</t>
  </si>
  <si>
    <t>Lớp</t>
  </si>
  <si>
    <t>VI. Kinh phí dự phòng chống dịch</t>
  </si>
  <si>
    <t>1.Dịch bệnh gia súc, gia cầm</t>
  </si>
  <si>
    <r>
      <t>2. Dịch bệnh thủy</t>
    </r>
    <r>
      <rPr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sản</t>
    </r>
  </si>
  <si>
    <t>Tổng cộng</t>
  </si>
  <si>
    <r>
      <t>Phụ lục 2</t>
    </r>
    <r>
      <rPr>
        <sz val="14"/>
        <rFont val="Times New Roman"/>
        <family val="1"/>
      </rPr>
      <t>: Dự toán kinh phí phòng chống dịch bệnh gia súc, gia cầm, thủy sản năm 2021 trên địa bàn huyện Tuần Giáo</t>
    </r>
  </si>
  <si>
    <r>
      <t>Phụ lục 01</t>
    </r>
    <r>
      <rPr>
        <sz val="14"/>
        <rFont val="Times New Roman"/>
        <family val="1"/>
      </rPr>
      <t xml:space="preserve">: </t>
    </r>
    <r>
      <rPr>
        <b/>
        <sz val="14"/>
        <rFont val="Times New Roman"/>
        <family val="1"/>
      </rPr>
      <t>Biểu mẫu thống kê tổng đàn gia súc, gia cầm trên địa bàn huyện Tuần Giáo</t>
    </r>
  </si>
  <si>
    <t>3. LMLM typ O,A</t>
  </si>
  <si>
    <t>Phình Sáng</t>
  </si>
  <si>
    <t>Nà Tòng</t>
  </si>
  <si>
    <t>Ta Ma</t>
  </si>
  <si>
    <t>TTTG</t>
  </si>
  <si>
    <t>Chiềng Sinh</t>
  </si>
  <si>
    <t>Mường Khong</t>
  </si>
  <si>
    <t>Chiềng Đông</t>
  </si>
  <si>
    <t>Tênh Phông</t>
  </si>
  <si>
    <t>Pú Xi</t>
  </si>
  <si>
    <t>Rạng Đông</t>
  </si>
  <si>
    <t>Quài Cang</t>
  </si>
  <si>
    <t>Mường Mùn</t>
  </si>
  <si>
    <t>Nà Sáy</t>
  </si>
  <si>
    <t>Mường Thín</t>
  </si>
  <si>
    <t>Tỏa Tình</t>
  </si>
  <si>
    <t>Quài Tở</t>
  </si>
  <si>
    <t>Mùn Chung</t>
  </si>
  <si>
    <t>Pú Nhung</t>
  </si>
  <si>
    <t>Quài Nưa</t>
  </si>
  <si>
    <t>Cộng</t>
  </si>
  <si>
    <t>(Ban hành kèm theo công văn số           /UBND  ngày          /       /2020 của UBND huyện Tuần Giáo)</t>
  </si>
  <si>
    <t>Tổng  (con)</t>
  </si>
  <si>
    <t xml:space="preserve">Chăn nuôi gia cầm </t>
  </si>
  <si>
    <t>Đơn vị tính: đồng</t>
  </si>
  <si>
    <t>Viết bằng chữ: Bốn tỷ không trăm bốn sáu triệu bảy trăm mười nghìn đồng./.</t>
  </si>
  <si>
    <t>Đơn vị tính: Con</t>
  </si>
  <si>
    <t xml:space="preserve"> đồng</t>
  </si>
  <si>
    <t xml:space="preserve"> đồng.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</si>
</sst>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color theme="1"/>
      <name val="Times New Roman"/>
      <family val="2"/>
    </font>
    <font>
      <b/>
      <sz val="14"/>
      <name val="Times New Roman"/>
      <family val="1"/>
    </font>
    <font>
      <sz val="14"/>
      <name val="Times New Roman"/>
      <family val="1"/>
    </font>
    <font>
      <i/>
      <sz val="13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1"/>
      <color theme="1"/>
      <name val="Times New Roman"/>
      <family val="1"/>
    </font>
    <font>
      <sz val="12"/>
      <color indexed="8"/>
      <name val="Times New Roman"/>
      <family val="2"/>
    </font>
    <font>
      <sz val="12"/>
      <color indexed="9"/>
      <name val="Times New Roman"/>
      <family val="2"/>
    </font>
    <font>
      <sz val="12"/>
      <color indexed="20"/>
      <name val="Times New Roman"/>
      <family val="2"/>
    </font>
    <font>
      <b/>
      <sz val="12"/>
      <color indexed="52"/>
      <name val="Times New Roman"/>
      <family val="2"/>
    </font>
    <font>
      <b/>
      <sz val="12"/>
      <color indexed="9"/>
      <name val="Times New Roman"/>
      <family val="2"/>
    </font>
    <font>
      <i/>
      <sz val="12"/>
      <color indexed="23"/>
      <name val="Times New Roman"/>
      <family val="2"/>
    </font>
    <font>
      <sz val="12"/>
      <color indexed="17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sz val="12"/>
      <color indexed="62"/>
      <name val="Times New Roman"/>
      <family val="2"/>
    </font>
    <font>
      <sz val="12"/>
      <color indexed="52"/>
      <name val="Times New Roman"/>
      <family val="2"/>
    </font>
    <font>
      <sz val="12"/>
      <color indexed="60"/>
      <name val="Times New Roman"/>
      <family val="2"/>
    </font>
    <font>
      <b/>
      <sz val="12"/>
      <color indexed="63"/>
      <name val="Times New Roman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sz val="12"/>
      <color indexed="10"/>
      <name val="Times New Roman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7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2" applyNumberFormat="0" applyAlignment="0" applyProtection="0"/>
    <xf numFmtId="0" fontId="17" fillId="21" borderId="3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2" applyNumberFormat="0" applyAlignment="0" applyProtection="0"/>
    <xf numFmtId="0" fontId="24" fillId="0" borderId="7" applyNumberFormat="0" applyFill="0" applyAlignment="0" applyProtection="0"/>
    <xf numFmtId="0" fontId="25" fillId="22" borderId="0" applyNumberFormat="0" applyBorder="0" applyAlignment="0" applyProtection="0"/>
    <xf numFmtId="0" fontId="7" fillId="23" borderId="8" applyNumberFormat="0" applyFont="0" applyAlignment="0" applyProtection="0"/>
    <xf numFmtId="0" fontId="26" fillId="20" borderId="9" applyNumberFormat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</cellStyleXfs>
  <cellXfs count="58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7" fillId="0" borderId="11" xfId="1" applyFont="1" applyBorder="1" applyAlignment="1">
      <alignment horizontal="center" wrapText="1"/>
    </xf>
    <xf numFmtId="0" fontId="7" fillId="0" borderId="12" xfId="1" applyBorder="1"/>
    <xf numFmtId="0" fontId="7" fillId="0" borderId="13" xfId="1" applyBorder="1"/>
    <xf numFmtId="0" fontId="7" fillId="0" borderId="13" xfId="1" applyFont="1" applyBorder="1" applyAlignment="1">
      <alignment horizontal="center" wrapText="1"/>
    </xf>
    <xf numFmtId="0" fontId="7" fillId="0" borderId="11" xfId="1" applyBorder="1"/>
    <xf numFmtId="3" fontId="6" fillId="0" borderId="13" xfId="1" applyNumberFormat="1" applyFont="1" applyBorder="1" applyAlignment="1">
      <alignment horizontal="center" wrapText="1"/>
    </xf>
    <xf numFmtId="3" fontId="6" fillId="0" borderId="11" xfId="1" applyNumberFormat="1" applyFont="1" applyBorder="1" applyAlignment="1">
      <alignment horizontal="center" wrapText="1"/>
    </xf>
    <xf numFmtId="3" fontId="7" fillId="0" borderId="11" xfId="1" applyNumberFormat="1" applyFont="1" applyBorder="1" applyAlignment="1">
      <alignment horizontal="center" vertical="top" wrapText="1"/>
    </xf>
    <xf numFmtId="3" fontId="7" fillId="0" borderId="11" xfId="1" applyNumberFormat="1" applyFont="1" applyBorder="1" applyAlignment="1">
      <alignment horizontal="center" wrapText="1"/>
    </xf>
    <xf numFmtId="3" fontId="7" fillId="0" borderId="13" xfId="1" applyNumberFormat="1" applyFont="1" applyBorder="1" applyAlignment="1">
      <alignment horizontal="center" vertical="top" wrapText="1"/>
    </xf>
    <xf numFmtId="3" fontId="7" fillId="0" borderId="13" xfId="1" applyNumberFormat="1" applyFont="1" applyBorder="1" applyAlignment="1">
      <alignment horizontal="center" wrapText="1"/>
    </xf>
    <xf numFmtId="3" fontId="4" fillId="0" borderId="1" xfId="1" applyNumberFormat="1" applyFont="1" applyBorder="1" applyAlignment="1">
      <alignment horizontal="center" vertical="top" wrapText="1"/>
    </xf>
    <xf numFmtId="3" fontId="4" fillId="0" borderId="1" xfId="1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3" fontId="6" fillId="0" borderId="13" xfId="0" applyNumberFormat="1" applyFont="1" applyBorder="1" applyAlignment="1">
      <alignment horizontal="center" wrapText="1"/>
    </xf>
    <xf numFmtId="3" fontId="6" fillId="0" borderId="11" xfId="0" applyNumberFormat="1" applyFont="1" applyBorder="1" applyAlignment="1">
      <alignment horizontal="center" wrapText="1"/>
    </xf>
    <xf numFmtId="3" fontId="7" fillId="0" borderId="11" xfId="0" applyNumberFormat="1" applyFont="1" applyBorder="1" applyAlignment="1">
      <alignment horizontal="center" wrapText="1"/>
    </xf>
    <xf numFmtId="3" fontId="7" fillId="0" borderId="13" xfId="0" applyNumberFormat="1" applyFont="1" applyBorder="1" applyAlignment="1">
      <alignment horizontal="center" wrapText="1"/>
    </xf>
    <xf numFmtId="3" fontId="30" fillId="0" borderId="11" xfId="0" applyNumberFormat="1" applyFont="1" applyBorder="1" applyAlignment="1">
      <alignment horizontal="center" wrapText="1"/>
    </xf>
    <xf numFmtId="3" fontId="30" fillId="0" borderId="11" xfId="1" applyNumberFormat="1" applyFont="1" applyBorder="1" applyAlignment="1">
      <alignment horizontal="center" wrapText="1"/>
    </xf>
    <xf numFmtId="3" fontId="31" fillId="0" borderId="11" xfId="0" applyNumberFormat="1" applyFont="1" applyBorder="1" applyAlignment="1">
      <alignment horizontal="center" wrapText="1"/>
    </xf>
    <xf numFmtId="3" fontId="31" fillId="0" borderId="11" xfId="1" applyNumberFormat="1" applyFont="1" applyBorder="1" applyAlignment="1">
      <alignment horizontal="center" wrapText="1"/>
    </xf>
    <xf numFmtId="3" fontId="7" fillId="0" borderId="0" xfId="1" applyNumberFormat="1" applyFill="1" applyBorder="1" applyAlignment="1"/>
    <xf numFmtId="3" fontId="7" fillId="0" borderId="11" xfId="1" applyNumberFormat="1" applyBorder="1" applyAlignment="1"/>
    <xf numFmtId="3" fontId="7" fillId="0" borderId="11" xfId="1" applyNumberFormat="1" applyFill="1" applyBorder="1" applyAlignment="1"/>
    <xf numFmtId="0" fontId="4" fillId="0" borderId="14" xfId="1" applyFont="1" applyBorder="1" applyAlignment="1">
      <alignment horizontal="center" wrapText="1"/>
    </xf>
    <xf numFmtId="0" fontId="4" fillId="0" borderId="15" xfId="1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/>
    </xf>
    <xf numFmtId="0" fontId="32" fillId="0" borderId="19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</cellXfs>
  <cellStyles count="43">
    <cellStyle name="20% - Accent1 2" xfId="2" xr:uid="{88E1445F-7AC9-4CDB-8654-24AE78BA2A85}"/>
    <cellStyle name="20% - Accent2 2" xfId="3" xr:uid="{DA541725-C4C3-436E-AB0A-6B0D420D1773}"/>
    <cellStyle name="20% - Accent3 2" xfId="4" xr:uid="{AB8B79C3-EC85-4A12-B78C-0F2BA20B0B7F}"/>
    <cellStyle name="20% - Accent4 2" xfId="5" xr:uid="{0F743074-7F91-42D2-95E2-F1ACFCDA9F22}"/>
    <cellStyle name="20% - Accent5 2" xfId="6" xr:uid="{3CEB0C3C-8215-4609-B5C0-B131C8FFEFEC}"/>
    <cellStyle name="20% - Accent6 2" xfId="7" xr:uid="{29E5B890-552D-4809-A2A0-FDD5E8F60197}"/>
    <cellStyle name="40% - Accent1 2" xfId="8" xr:uid="{7BDF8643-FFAD-4912-9395-5D4CAF338C83}"/>
    <cellStyle name="40% - Accent2 2" xfId="9" xr:uid="{EE518FF7-6072-4D70-B99F-52E19543BA57}"/>
    <cellStyle name="40% - Accent3 2" xfId="10" xr:uid="{DFB579D7-3EF1-4370-9F63-9D23CEBA676F}"/>
    <cellStyle name="40% - Accent4 2" xfId="11" xr:uid="{F751A9A8-E029-4BDE-99E0-77C6A98C06B3}"/>
    <cellStyle name="40% - Accent5 2" xfId="12" xr:uid="{0E92312D-885B-41DD-891B-1C34B7F425B4}"/>
    <cellStyle name="40% - Accent6 2" xfId="13" xr:uid="{3A393980-09A4-4A5C-B19E-72E6EE49A9BD}"/>
    <cellStyle name="60% - Accent1 2" xfId="14" xr:uid="{33D74045-160A-45EF-89F0-F1139ED811D4}"/>
    <cellStyle name="60% - Accent2 2" xfId="15" xr:uid="{9B630826-FDBB-4E3D-96DA-51A62A146649}"/>
    <cellStyle name="60% - Accent3 2" xfId="16" xr:uid="{14D1C104-00C8-4F6F-B94F-7E2CAD1761CF}"/>
    <cellStyle name="60% - Accent4 2" xfId="17" xr:uid="{8768B522-099D-4983-9007-59DF0F4F0D0C}"/>
    <cellStyle name="60% - Accent5 2" xfId="18" xr:uid="{895FC41E-6673-47AE-9864-35321595F118}"/>
    <cellStyle name="60% - Accent6 2" xfId="19" xr:uid="{B6C6D964-41F1-4DD7-88E8-6F8D60137596}"/>
    <cellStyle name="Accent1 2" xfId="20" xr:uid="{8515F0DF-F45E-4968-8874-DA900264AE3B}"/>
    <cellStyle name="Accent2 2" xfId="21" xr:uid="{CB37E30F-B100-4C01-893A-3D08B4EC07C7}"/>
    <cellStyle name="Accent3 2" xfId="22" xr:uid="{436BBC29-454A-4F4F-BE69-77CD06DDACEB}"/>
    <cellStyle name="Accent4 2" xfId="23" xr:uid="{576F0C5A-C5CB-4680-813C-20987C8864B2}"/>
    <cellStyle name="Accent5 2" xfId="24" xr:uid="{27101134-E0EC-4265-98D0-2C13BA6AD255}"/>
    <cellStyle name="Accent6 2" xfId="25" xr:uid="{20AD061C-A227-4DC8-B9D9-7F8139577EE6}"/>
    <cellStyle name="Bad 2" xfId="26" xr:uid="{0ACF0453-3AE2-4C4D-9B4E-AB838218DF22}"/>
    <cellStyle name="Calculation 2" xfId="27" xr:uid="{C45072EE-DCC8-4837-84B7-9B2C9FB9DD1D}"/>
    <cellStyle name="Check Cell 2" xfId="28" xr:uid="{6B1BC619-003E-4008-B8CE-3E4BBC48961B}"/>
    <cellStyle name="Explanatory Text 2" xfId="29" xr:uid="{7545666B-B897-4A94-B02A-C2FD2A2E0BB2}"/>
    <cellStyle name="Good 2" xfId="30" xr:uid="{964A71BA-C774-4429-8AC7-8891A627522B}"/>
    <cellStyle name="Heading 1 2" xfId="31" xr:uid="{1B052D6C-C397-4C88-9306-B6CB61CB03BD}"/>
    <cellStyle name="Heading 2 2" xfId="32" xr:uid="{5989CCAB-71F1-45D4-9CED-029FD891B1DD}"/>
    <cellStyle name="Heading 3 2" xfId="33" xr:uid="{BD1CC72C-C399-4A39-866D-1B229DC164F2}"/>
    <cellStyle name="Heading 4 2" xfId="34" xr:uid="{E4E03FE2-4A34-4A47-BF99-CD31D845E0C1}"/>
    <cellStyle name="Input 2" xfId="35" xr:uid="{8D9EEAC8-2318-4FB1-8495-CCB1B9D7C084}"/>
    <cellStyle name="Linked Cell 2" xfId="36" xr:uid="{FB4D0010-8B2B-4DA9-9429-F070F7FC368F}"/>
    <cellStyle name="Neutral 2" xfId="37" xr:uid="{165C36B2-A610-466B-A683-FF572639FFD4}"/>
    <cellStyle name="Normal" xfId="0" builtinId="0"/>
    <cellStyle name="Normal 2" xfId="1" xr:uid="{21798492-4CCD-4544-B6C4-98681DD78F7B}"/>
    <cellStyle name="Note 2" xfId="38" xr:uid="{508FA1B1-3B3F-4379-9E7B-8FBB3CA42E0A}"/>
    <cellStyle name="Output 2" xfId="39" xr:uid="{A42BA9F7-EDEA-41FB-8ABB-353995ECFF8F}"/>
    <cellStyle name="Title 2" xfId="40" xr:uid="{8E06F202-0400-4067-A860-CFE106A31164}"/>
    <cellStyle name="Total 2" xfId="41" xr:uid="{A9D300F0-D465-42B4-99ED-930031536426}"/>
    <cellStyle name="Warning Text 2" xfId="42" xr:uid="{7EA8BE77-2A3F-4C1D-84BB-4E04201EC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9BC48-9C94-4707-89F1-ABC1CA843029}">
  <dimension ref="A1:Q25"/>
  <sheetViews>
    <sheetView workbookViewId="0">
      <selection activeCell="P9" sqref="P9"/>
    </sheetView>
  </sheetViews>
  <sheetFormatPr defaultRowHeight="15.75" x14ac:dyDescent="0.25"/>
  <cols>
    <col min="1" max="1" width="4.875" customWidth="1"/>
    <col min="2" max="2" width="18" customWidth="1"/>
    <col min="3" max="3" width="7.125" customWidth="1"/>
    <col min="15" max="15" width="9.625" customWidth="1"/>
  </cols>
  <sheetData>
    <row r="1" spans="1:17" ht="18.75" x14ac:dyDescent="0.25">
      <c r="A1" s="45" t="s">
        <v>59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16.5" x14ac:dyDescent="0.25">
      <c r="A2" s="46" t="s">
        <v>81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16.5" x14ac:dyDescent="0.25">
      <c r="A3" s="29"/>
      <c r="O3" s="52" t="s">
        <v>86</v>
      </c>
      <c r="P3" s="52"/>
      <c r="Q3" s="52"/>
    </row>
    <row r="4" spans="1:17" ht="33" customHeight="1" x14ac:dyDescent="0.25">
      <c r="A4" s="47" t="s">
        <v>0</v>
      </c>
      <c r="B4" s="47" t="s">
        <v>1</v>
      </c>
      <c r="C4" s="49" t="s">
        <v>2</v>
      </c>
      <c r="D4" s="43" t="s">
        <v>3</v>
      </c>
      <c r="E4" s="51"/>
      <c r="F4" s="51"/>
      <c r="G4" s="44"/>
      <c r="H4" s="43" t="s">
        <v>4</v>
      </c>
      <c r="I4" s="44"/>
      <c r="J4" s="43" t="s">
        <v>5</v>
      </c>
      <c r="K4" s="51"/>
      <c r="L4" s="51"/>
      <c r="M4" s="44"/>
      <c r="N4" s="43" t="s">
        <v>83</v>
      </c>
      <c r="O4" s="44"/>
      <c r="P4" s="43" t="s">
        <v>6</v>
      </c>
      <c r="Q4" s="44"/>
    </row>
    <row r="5" spans="1:17" ht="45" x14ac:dyDescent="0.25">
      <c r="A5" s="48"/>
      <c r="B5" s="48"/>
      <c r="C5" s="50"/>
      <c r="D5" s="1" t="s">
        <v>7</v>
      </c>
      <c r="E5" s="1" t="s">
        <v>8</v>
      </c>
      <c r="F5" s="1" t="s">
        <v>9</v>
      </c>
      <c r="G5" s="1" t="s">
        <v>10</v>
      </c>
      <c r="H5" s="1" t="s">
        <v>7</v>
      </c>
      <c r="I5" s="1" t="s">
        <v>11</v>
      </c>
      <c r="J5" s="1" t="s">
        <v>7</v>
      </c>
      <c r="K5" s="1" t="s">
        <v>12</v>
      </c>
      <c r="L5" s="1" t="s">
        <v>13</v>
      </c>
      <c r="M5" s="1" t="s">
        <v>10</v>
      </c>
      <c r="N5" s="1" t="s">
        <v>7</v>
      </c>
      <c r="O5" s="1" t="s">
        <v>82</v>
      </c>
      <c r="P5" s="1" t="s">
        <v>7</v>
      </c>
      <c r="Q5" s="1" t="s">
        <v>14</v>
      </c>
    </row>
    <row r="6" spans="1:17" x14ac:dyDescent="0.25">
      <c r="A6" s="19">
        <v>1</v>
      </c>
      <c r="B6" s="17" t="s">
        <v>61</v>
      </c>
      <c r="C6" s="21">
        <v>10</v>
      </c>
      <c r="D6" s="21">
        <v>661</v>
      </c>
      <c r="E6" s="21">
        <v>2099</v>
      </c>
      <c r="F6" s="30">
        <v>656</v>
      </c>
      <c r="G6" s="30">
        <f>F6+E6</f>
        <v>2755</v>
      </c>
      <c r="H6" s="21">
        <v>367</v>
      </c>
      <c r="I6" s="21">
        <v>2363</v>
      </c>
      <c r="J6" s="21">
        <v>678</v>
      </c>
      <c r="K6" s="21">
        <v>488</v>
      </c>
      <c r="L6" s="21">
        <v>4414</v>
      </c>
      <c r="M6" s="38">
        <v>4902</v>
      </c>
      <c r="N6" s="21">
        <v>879</v>
      </c>
      <c r="O6" s="21">
        <v>75187</v>
      </c>
      <c r="P6" s="21">
        <v>198</v>
      </c>
      <c r="Q6" s="21">
        <v>396</v>
      </c>
    </row>
    <row r="7" spans="1:17" x14ac:dyDescent="0.25">
      <c r="A7" s="16">
        <v>2</v>
      </c>
      <c r="B7" s="20" t="s">
        <v>62</v>
      </c>
      <c r="C7" s="22">
        <v>6</v>
      </c>
      <c r="D7" s="22">
        <v>692</v>
      </c>
      <c r="E7" s="22">
        <v>1185</v>
      </c>
      <c r="F7" s="31">
        <v>322</v>
      </c>
      <c r="G7" s="31">
        <f t="shared" ref="G7:G24" si="0">F7+E7</f>
        <v>1507</v>
      </c>
      <c r="H7" s="22">
        <v>95</v>
      </c>
      <c r="I7" s="22">
        <v>245</v>
      </c>
      <c r="J7" s="22">
        <v>703</v>
      </c>
      <c r="K7" s="22">
        <v>92</v>
      </c>
      <c r="L7" s="22">
        <v>858</v>
      </c>
      <c r="M7" s="39">
        <v>950</v>
      </c>
      <c r="N7" s="22">
        <v>488</v>
      </c>
      <c r="O7" s="22">
        <v>7620</v>
      </c>
      <c r="P7" s="22">
        <v>315</v>
      </c>
      <c r="Q7" s="22">
        <v>630</v>
      </c>
    </row>
    <row r="8" spans="1:17" x14ac:dyDescent="0.25">
      <c r="A8" s="16">
        <v>3</v>
      </c>
      <c r="B8" s="20" t="s">
        <v>63</v>
      </c>
      <c r="C8" s="22">
        <v>6</v>
      </c>
      <c r="D8" s="22">
        <v>420</v>
      </c>
      <c r="E8" s="22">
        <v>1414</v>
      </c>
      <c r="F8" s="31">
        <v>775</v>
      </c>
      <c r="G8" s="31">
        <f t="shared" si="0"/>
        <v>2189</v>
      </c>
      <c r="H8" s="22">
        <v>68</v>
      </c>
      <c r="I8" s="22">
        <v>697</v>
      </c>
      <c r="J8" s="22">
        <v>431</v>
      </c>
      <c r="K8" s="22">
        <v>361</v>
      </c>
      <c r="L8" s="22">
        <v>3290</v>
      </c>
      <c r="M8" s="40">
        <v>3651</v>
      </c>
      <c r="N8" s="22">
        <v>638</v>
      </c>
      <c r="O8" s="22">
        <v>20610</v>
      </c>
      <c r="P8" s="22">
        <v>207</v>
      </c>
      <c r="Q8" s="22">
        <v>413</v>
      </c>
    </row>
    <row r="9" spans="1:17" x14ac:dyDescent="0.25">
      <c r="A9" s="16">
        <v>4</v>
      </c>
      <c r="B9" s="20" t="s">
        <v>64</v>
      </c>
      <c r="C9" s="22">
        <v>15</v>
      </c>
      <c r="D9" s="22">
        <v>46</v>
      </c>
      <c r="E9" s="22">
        <v>92</v>
      </c>
      <c r="F9" s="34">
        <v>110</v>
      </c>
      <c r="G9" s="34">
        <f t="shared" si="0"/>
        <v>202</v>
      </c>
      <c r="H9" s="35">
        <v>2</v>
      </c>
      <c r="I9" s="22">
        <v>12</v>
      </c>
      <c r="J9" s="22">
        <v>52</v>
      </c>
      <c r="K9" s="22">
        <v>112</v>
      </c>
      <c r="L9" s="22">
        <v>1026</v>
      </c>
      <c r="M9" s="39">
        <v>1138</v>
      </c>
      <c r="N9" s="22">
        <v>213</v>
      </c>
      <c r="O9" s="22">
        <v>25660</v>
      </c>
      <c r="P9" s="22">
        <v>677</v>
      </c>
      <c r="Q9" s="22">
        <v>1354</v>
      </c>
    </row>
    <row r="10" spans="1:17" x14ac:dyDescent="0.25">
      <c r="A10" s="16">
        <v>5</v>
      </c>
      <c r="B10" s="20" t="s">
        <v>65</v>
      </c>
      <c r="C10" s="22">
        <v>7</v>
      </c>
      <c r="D10" s="22">
        <v>559</v>
      </c>
      <c r="E10" s="22">
        <v>541</v>
      </c>
      <c r="F10" s="34">
        <v>362</v>
      </c>
      <c r="G10" s="34">
        <f t="shared" si="0"/>
        <v>903</v>
      </c>
      <c r="H10" s="35">
        <v>3</v>
      </c>
      <c r="I10" s="22">
        <v>19</v>
      </c>
      <c r="J10" s="22">
        <v>674</v>
      </c>
      <c r="K10" s="22">
        <v>133</v>
      </c>
      <c r="L10" s="22">
        <v>1188</v>
      </c>
      <c r="M10" s="40">
        <v>1321</v>
      </c>
      <c r="N10" s="22">
        <v>865</v>
      </c>
      <c r="O10" s="22">
        <v>25040</v>
      </c>
      <c r="P10" s="22">
        <v>640</v>
      </c>
      <c r="Q10" s="22">
        <v>1280</v>
      </c>
    </row>
    <row r="11" spans="1:17" x14ac:dyDescent="0.25">
      <c r="A11" s="16">
        <v>6</v>
      </c>
      <c r="B11" s="20" t="s">
        <v>66</v>
      </c>
      <c r="C11" s="22">
        <v>7</v>
      </c>
      <c r="D11" s="22">
        <v>323</v>
      </c>
      <c r="E11" s="22">
        <v>294</v>
      </c>
      <c r="F11" s="34">
        <v>2201</v>
      </c>
      <c r="G11" s="34">
        <f t="shared" si="0"/>
        <v>2495</v>
      </c>
      <c r="H11" s="35">
        <v>3</v>
      </c>
      <c r="I11" s="22">
        <v>11</v>
      </c>
      <c r="J11" s="22">
        <v>403</v>
      </c>
      <c r="K11" s="22">
        <v>205</v>
      </c>
      <c r="L11" s="22">
        <v>1884</v>
      </c>
      <c r="M11" s="39">
        <v>2089</v>
      </c>
      <c r="N11" s="22">
        <v>535</v>
      </c>
      <c r="O11" s="22">
        <v>40740</v>
      </c>
      <c r="P11" s="22">
        <v>360</v>
      </c>
      <c r="Q11" s="22">
        <v>722</v>
      </c>
    </row>
    <row r="12" spans="1:17" x14ac:dyDescent="0.25">
      <c r="A12" s="16">
        <v>7</v>
      </c>
      <c r="B12" s="20" t="s">
        <v>67</v>
      </c>
      <c r="C12" s="22">
        <v>10</v>
      </c>
      <c r="D12" s="22">
        <v>493</v>
      </c>
      <c r="E12" s="22">
        <v>715</v>
      </c>
      <c r="F12" s="34">
        <v>1188</v>
      </c>
      <c r="G12" s="34">
        <f t="shared" si="0"/>
        <v>1903</v>
      </c>
      <c r="H12" s="35">
        <v>0</v>
      </c>
      <c r="I12" s="22"/>
      <c r="J12" s="22">
        <v>516</v>
      </c>
      <c r="K12" s="22">
        <v>309</v>
      </c>
      <c r="L12" s="22">
        <v>2818</v>
      </c>
      <c r="M12" s="39">
        <v>3127</v>
      </c>
      <c r="N12" s="22">
        <v>908</v>
      </c>
      <c r="O12" s="22">
        <v>65520</v>
      </c>
      <c r="P12" s="22">
        <v>471</v>
      </c>
      <c r="Q12" s="22">
        <v>948</v>
      </c>
    </row>
    <row r="13" spans="1:17" x14ac:dyDescent="0.25">
      <c r="A13" s="16">
        <v>8</v>
      </c>
      <c r="B13" s="20" t="s">
        <v>68</v>
      </c>
      <c r="C13" s="22">
        <v>5</v>
      </c>
      <c r="D13" s="22">
        <v>290</v>
      </c>
      <c r="E13" s="22">
        <v>242</v>
      </c>
      <c r="F13" s="34">
        <v>497</v>
      </c>
      <c r="G13" s="34">
        <f t="shared" si="0"/>
        <v>739</v>
      </c>
      <c r="H13" s="35">
        <v>112</v>
      </c>
      <c r="I13" s="22">
        <v>414</v>
      </c>
      <c r="J13" s="22">
        <v>327</v>
      </c>
      <c r="K13" s="22">
        <v>107</v>
      </c>
      <c r="L13" s="22">
        <v>991</v>
      </c>
      <c r="M13" s="39">
        <v>1098</v>
      </c>
      <c r="N13" s="22">
        <v>250</v>
      </c>
      <c r="O13" s="22">
        <v>4590</v>
      </c>
      <c r="P13" s="22">
        <v>75</v>
      </c>
      <c r="Q13" s="22">
        <v>226</v>
      </c>
    </row>
    <row r="14" spans="1:17" x14ac:dyDescent="0.25">
      <c r="A14" s="16">
        <v>9</v>
      </c>
      <c r="B14" s="20" t="s">
        <v>69</v>
      </c>
      <c r="C14" s="22">
        <v>10</v>
      </c>
      <c r="D14" s="22">
        <v>540</v>
      </c>
      <c r="E14" s="22">
        <v>1203</v>
      </c>
      <c r="F14" s="34">
        <v>578</v>
      </c>
      <c r="G14" s="34">
        <f t="shared" si="0"/>
        <v>1781</v>
      </c>
      <c r="H14" s="35">
        <v>65</v>
      </c>
      <c r="I14" s="22">
        <v>355</v>
      </c>
      <c r="J14" s="22">
        <v>628</v>
      </c>
      <c r="K14" s="22">
        <v>89</v>
      </c>
      <c r="L14" s="22">
        <v>832</v>
      </c>
      <c r="M14" s="40">
        <v>921</v>
      </c>
      <c r="N14" s="22">
        <v>566</v>
      </c>
      <c r="O14" s="22">
        <v>65840</v>
      </c>
      <c r="P14" s="22">
        <v>225</v>
      </c>
      <c r="Q14" s="22">
        <v>497</v>
      </c>
    </row>
    <row r="15" spans="1:17" x14ac:dyDescent="0.25">
      <c r="A15" s="16">
        <v>10</v>
      </c>
      <c r="B15" s="20" t="s">
        <v>70</v>
      </c>
      <c r="C15" s="22">
        <v>7</v>
      </c>
      <c r="D15" s="22">
        <v>403</v>
      </c>
      <c r="E15" s="22">
        <v>1252</v>
      </c>
      <c r="F15" s="34">
        <v>594</v>
      </c>
      <c r="G15" s="34">
        <f t="shared" si="0"/>
        <v>1846</v>
      </c>
      <c r="H15" s="35">
        <v>0</v>
      </c>
      <c r="I15" s="22">
        <v>836</v>
      </c>
      <c r="J15" s="22">
        <v>485</v>
      </c>
      <c r="K15" s="22">
        <v>235</v>
      </c>
      <c r="L15" s="22">
        <v>2163</v>
      </c>
      <c r="M15" s="39">
        <v>2398</v>
      </c>
      <c r="N15" s="22">
        <v>588</v>
      </c>
      <c r="O15" s="22">
        <v>50140</v>
      </c>
      <c r="P15" s="22">
        <v>207</v>
      </c>
      <c r="Q15" s="22">
        <v>415</v>
      </c>
    </row>
    <row r="16" spans="1:17" x14ac:dyDescent="0.25">
      <c r="A16" s="16">
        <v>11</v>
      </c>
      <c r="B16" s="20" t="s">
        <v>71</v>
      </c>
      <c r="C16" s="22">
        <v>13</v>
      </c>
      <c r="D16" s="22">
        <v>325</v>
      </c>
      <c r="E16" s="22">
        <v>816</v>
      </c>
      <c r="F16" s="34">
        <v>956</v>
      </c>
      <c r="G16" s="34">
        <f t="shared" si="0"/>
        <v>1772</v>
      </c>
      <c r="H16" s="35">
        <v>0</v>
      </c>
      <c r="I16" s="22"/>
      <c r="J16" s="22">
        <v>393</v>
      </c>
      <c r="K16" s="22">
        <v>372</v>
      </c>
      <c r="L16" s="22">
        <v>3337</v>
      </c>
      <c r="M16" s="39">
        <v>3709</v>
      </c>
      <c r="N16" s="22">
        <v>1424</v>
      </c>
      <c r="O16" s="22">
        <v>65730</v>
      </c>
      <c r="P16" s="22">
        <v>680</v>
      </c>
      <c r="Q16" s="22">
        <v>1520</v>
      </c>
    </row>
    <row r="17" spans="1:17" x14ac:dyDescent="0.25">
      <c r="A17" s="16">
        <v>12</v>
      </c>
      <c r="B17" s="20" t="s">
        <v>72</v>
      </c>
      <c r="C17" s="22">
        <v>12</v>
      </c>
      <c r="D17" s="22">
        <v>658</v>
      </c>
      <c r="E17" s="22">
        <v>1562</v>
      </c>
      <c r="F17" s="34">
        <v>941</v>
      </c>
      <c r="G17" s="34">
        <f t="shared" si="0"/>
        <v>2503</v>
      </c>
      <c r="H17" s="35">
        <v>47</v>
      </c>
      <c r="I17" s="22">
        <v>249</v>
      </c>
      <c r="J17" s="22">
        <v>673</v>
      </c>
      <c r="K17" s="22">
        <v>464</v>
      </c>
      <c r="L17" s="22">
        <v>4228</v>
      </c>
      <c r="M17" s="39">
        <v>4692</v>
      </c>
      <c r="N17" s="22">
        <v>905</v>
      </c>
      <c r="O17" s="22">
        <v>75850</v>
      </c>
      <c r="P17" s="22">
        <v>425</v>
      </c>
      <c r="Q17" s="22">
        <v>871</v>
      </c>
    </row>
    <row r="18" spans="1:17" x14ac:dyDescent="0.25">
      <c r="A18" s="16">
        <v>13</v>
      </c>
      <c r="B18" s="20" t="s">
        <v>73</v>
      </c>
      <c r="C18" s="22">
        <v>6</v>
      </c>
      <c r="D18" s="22">
        <v>215</v>
      </c>
      <c r="E18" s="22">
        <v>602</v>
      </c>
      <c r="F18" s="34">
        <v>1075</v>
      </c>
      <c r="G18" s="34">
        <f t="shared" si="0"/>
        <v>1677</v>
      </c>
      <c r="H18" s="35">
        <v>3</v>
      </c>
      <c r="I18" s="22">
        <v>47</v>
      </c>
      <c r="J18" s="22">
        <v>231</v>
      </c>
      <c r="K18" s="22">
        <v>124</v>
      </c>
      <c r="L18" s="22">
        <v>1080</v>
      </c>
      <c r="M18" s="40">
        <v>1204</v>
      </c>
      <c r="N18" s="22">
        <v>479</v>
      </c>
      <c r="O18" s="22">
        <v>36410</v>
      </c>
      <c r="P18" s="22">
        <v>212</v>
      </c>
      <c r="Q18" s="22">
        <v>420</v>
      </c>
    </row>
    <row r="19" spans="1:17" x14ac:dyDescent="0.25">
      <c r="A19" s="16">
        <v>14</v>
      </c>
      <c r="B19" s="20" t="s">
        <v>74</v>
      </c>
      <c r="C19" s="23">
        <v>8</v>
      </c>
      <c r="D19" s="24">
        <v>519</v>
      </c>
      <c r="E19" s="24">
        <v>981</v>
      </c>
      <c r="F19" s="36">
        <v>924</v>
      </c>
      <c r="G19" s="34">
        <f t="shared" si="0"/>
        <v>1905</v>
      </c>
      <c r="H19" s="37">
        <v>34</v>
      </c>
      <c r="I19" s="24">
        <v>141</v>
      </c>
      <c r="J19" s="24">
        <v>527</v>
      </c>
      <c r="K19" s="22">
        <v>139</v>
      </c>
      <c r="L19" s="22">
        <v>1208</v>
      </c>
      <c r="M19" s="39">
        <v>1347</v>
      </c>
      <c r="N19" s="24">
        <v>474</v>
      </c>
      <c r="O19" s="24">
        <v>25830</v>
      </c>
      <c r="P19" s="24">
        <v>190</v>
      </c>
      <c r="Q19" s="24">
        <v>395</v>
      </c>
    </row>
    <row r="20" spans="1:17" x14ac:dyDescent="0.25">
      <c r="A20" s="16">
        <v>15</v>
      </c>
      <c r="B20" s="20" t="s">
        <v>75</v>
      </c>
      <c r="C20" s="23">
        <v>7</v>
      </c>
      <c r="D20" s="24">
        <v>279</v>
      </c>
      <c r="E20" s="24">
        <v>451</v>
      </c>
      <c r="F20" s="36">
        <v>850</v>
      </c>
      <c r="G20" s="34">
        <f t="shared" si="0"/>
        <v>1301</v>
      </c>
      <c r="H20" s="37">
        <v>14</v>
      </c>
      <c r="I20" s="24">
        <v>26</v>
      </c>
      <c r="J20" s="24">
        <v>306</v>
      </c>
      <c r="K20" s="22">
        <v>121</v>
      </c>
      <c r="L20" s="22">
        <v>1122</v>
      </c>
      <c r="M20" s="40">
        <v>1243</v>
      </c>
      <c r="N20" s="24">
        <v>450</v>
      </c>
      <c r="O20" s="24">
        <v>15040</v>
      </c>
      <c r="P20" s="24">
        <v>322</v>
      </c>
      <c r="Q20" s="24">
        <v>630</v>
      </c>
    </row>
    <row r="21" spans="1:17" x14ac:dyDescent="0.25">
      <c r="A21" s="16">
        <v>16</v>
      </c>
      <c r="B21" s="20" t="s">
        <v>76</v>
      </c>
      <c r="C21" s="23">
        <v>19</v>
      </c>
      <c r="D21" s="24">
        <v>591</v>
      </c>
      <c r="E21" s="24">
        <v>1203</v>
      </c>
      <c r="F21" s="36">
        <v>1277</v>
      </c>
      <c r="G21" s="34">
        <f t="shared" si="0"/>
        <v>2480</v>
      </c>
      <c r="H21" s="37">
        <v>26</v>
      </c>
      <c r="I21" s="24">
        <v>254</v>
      </c>
      <c r="J21" s="24">
        <v>614</v>
      </c>
      <c r="K21" s="22">
        <v>288</v>
      </c>
      <c r="L21" s="22">
        <v>2624</v>
      </c>
      <c r="M21" s="40">
        <v>2912</v>
      </c>
      <c r="N21" s="24">
        <v>1556</v>
      </c>
      <c r="O21" s="24">
        <v>180400</v>
      </c>
      <c r="P21" s="24">
        <v>617</v>
      </c>
      <c r="Q21" s="24">
        <v>1240</v>
      </c>
    </row>
    <row r="22" spans="1:17" x14ac:dyDescent="0.25">
      <c r="A22" s="16">
        <v>17</v>
      </c>
      <c r="B22" s="20" t="s">
        <v>77</v>
      </c>
      <c r="C22" s="23">
        <v>9</v>
      </c>
      <c r="D22" s="24">
        <v>510</v>
      </c>
      <c r="E22" s="24">
        <v>934</v>
      </c>
      <c r="F22" s="32">
        <v>646</v>
      </c>
      <c r="G22" s="31">
        <f t="shared" si="0"/>
        <v>1580</v>
      </c>
      <c r="H22" s="24">
        <v>24</v>
      </c>
      <c r="I22" s="24">
        <v>291</v>
      </c>
      <c r="J22" s="24">
        <v>579</v>
      </c>
      <c r="K22" s="22">
        <v>209</v>
      </c>
      <c r="L22" s="22">
        <v>1926</v>
      </c>
      <c r="M22" s="40">
        <v>2135</v>
      </c>
      <c r="N22" s="24">
        <v>705</v>
      </c>
      <c r="O22" s="24">
        <v>55650</v>
      </c>
      <c r="P22" s="24">
        <v>348</v>
      </c>
      <c r="Q22" s="24">
        <v>690</v>
      </c>
    </row>
    <row r="23" spans="1:17" x14ac:dyDescent="0.25">
      <c r="A23" s="16">
        <v>18</v>
      </c>
      <c r="B23" s="20" t="s">
        <v>78</v>
      </c>
      <c r="C23" s="23">
        <v>8</v>
      </c>
      <c r="D23" s="24">
        <v>560</v>
      </c>
      <c r="E23" s="24">
        <v>783</v>
      </c>
      <c r="F23" s="32">
        <v>1264</v>
      </c>
      <c r="G23" s="31">
        <f t="shared" si="0"/>
        <v>2047</v>
      </c>
      <c r="H23" s="24">
        <v>49</v>
      </c>
      <c r="I23" s="24">
        <v>400</v>
      </c>
      <c r="J23" s="24">
        <v>586</v>
      </c>
      <c r="K23" s="22">
        <v>282</v>
      </c>
      <c r="L23" s="22">
        <v>2593</v>
      </c>
      <c r="M23" s="40">
        <v>2875</v>
      </c>
      <c r="N23" s="24">
        <v>636</v>
      </c>
      <c r="O23" s="24">
        <v>45320</v>
      </c>
      <c r="P23" s="24">
        <v>415</v>
      </c>
      <c r="Q23" s="24">
        <v>910</v>
      </c>
    </row>
    <row r="24" spans="1:17" x14ac:dyDescent="0.25">
      <c r="A24" s="19">
        <v>19</v>
      </c>
      <c r="B24" s="18" t="s">
        <v>79</v>
      </c>
      <c r="C24" s="25">
        <v>12</v>
      </c>
      <c r="D24" s="26">
        <v>733</v>
      </c>
      <c r="E24" s="26">
        <v>1301</v>
      </c>
      <c r="F24" s="33">
        <v>1631</v>
      </c>
      <c r="G24" s="30">
        <f t="shared" si="0"/>
        <v>2932</v>
      </c>
      <c r="H24" s="26">
        <v>53</v>
      </c>
      <c r="I24" s="26">
        <v>557</v>
      </c>
      <c r="J24" s="26">
        <v>806</v>
      </c>
      <c r="K24" s="21">
        <v>347</v>
      </c>
      <c r="L24" s="21">
        <v>3194</v>
      </c>
      <c r="M24" s="38">
        <v>3541</v>
      </c>
      <c r="N24" s="26">
        <v>1156</v>
      </c>
      <c r="O24" s="26">
        <v>70960</v>
      </c>
      <c r="P24" s="26">
        <v>678</v>
      </c>
      <c r="Q24" s="26">
        <v>1391</v>
      </c>
    </row>
    <row r="25" spans="1:17" x14ac:dyDescent="0.25">
      <c r="A25" s="41" t="s">
        <v>80</v>
      </c>
      <c r="B25" s="42"/>
      <c r="C25" s="27">
        <v>177</v>
      </c>
      <c r="D25" s="28">
        <v>8817</v>
      </c>
      <c r="E25" s="28">
        <v>17670</v>
      </c>
      <c r="F25" s="28">
        <v>16273</v>
      </c>
      <c r="G25" s="28">
        <f>SUM(G6:G24)</f>
        <v>34517</v>
      </c>
      <c r="H25" s="28">
        <v>965</v>
      </c>
      <c r="I25" s="28">
        <v>6917</v>
      </c>
      <c r="J25" s="28">
        <v>9612</v>
      </c>
      <c r="K25" s="28">
        <v>4477</v>
      </c>
      <c r="L25" s="28">
        <v>40776</v>
      </c>
      <c r="M25" s="28">
        <v>45253</v>
      </c>
      <c r="N25" s="28">
        <v>13715</v>
      </c>
      <c r="O25" s="28">
        <f>SUM(O6:O24)</f>
        <v>952137</v>
      </c>
      <c r="P25" s="28">
        <v>7262</v>
      </c>
      <c r="Q25" s="28">
        <v>14948</v>
      </c>
    </row>
  </sheetData>
  <mergeCells count="12">
    <mergeCell ref="A25:B25"/>
    <mergeCell ref="N4:O4"/>
    <mergeCell ref="P4:Q4"/>
    <mergeCell ref="A1:Q1"/>
    <mergeCell ref="A2:Q2"/>
    <mergeCell ref="A4:A5"/>
    <mergeCell ref="B4:B5"/>
    <mergeCell ref="C4:C5"/>
    <mergeCell ref="D4:G4"/>
    <mergeCell ref="H4:I4"/>
    <mergeCell ref="J4:M4"/>
    <mergeCell ref="O3:Q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458BB-3204-4EDA-BC6D-73FC81902850}">
  <dimension ref="A1:M25"/>
  <sheetViews>
    <sheetView tabSelected="1" workbookViewId="0">
      <selection activeCell="E29" sqref="E29"/>
    </sheetView>
  </sheetViews>
  <sheetFormatPr defaultRowHeight="15.75" x14ac:dyDescent="0.25"/>
  <cols>
    <col min="1" max="1" width="27.5" customWidth="1"/>
    <col min="3" max="3" width="10.375" bestFit="1" customWidth="1"/>
    <col min="7" max="7" width="12.875" customWidth="1"/>
    <col min="8" max="8" width="11.375" bestFit="1" customWidth="1"/>
    <col min="9" max="9" width="10.375" bestFit="1" customWidth="1"/>
    <col min="10" max="10" width="10.875" bestFit="1" customWidth="1"/>
    <col min="11" max="11" width="10.375" bestFit="1" customWidth="1"/>
    <col min="12" max="12" width="11.375" bestFit="1" customWidth="1"/>
    <col min="13" max="13" width="12.875" bestFit="1" customWidth="1"/>
  </cols>
  <sheetData>
    <row r="1" spans="1:13" ht="18.75" x14ac:dyDescent="0.25">
      <c r="A1" s="45" t="s">
        <v>58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5" x14ac:dyDescent="0.25">
      <c r="A2" s="46" t="s">
        <v>81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16.5" x14ac:dyDescent="0.25">
      <c r="A3" s="2"/>
      <c r="L3" s="52" t="s">
        <v>84</v>
      </c>
      <c r="M3" s="52"/>
    </row>
    <row r="4" spans="1:13" ht="40.5" customHeight="1" x14ac:dyDescent="0.25">
      <c r="A4" s="54" t="s">
        <v>15</v>
      </c>
      <c r="B4" s="54" t="s">
        <v>16</v>
      </c>
      <c r="C4" s="54" t="s">
        <v>17</v>
      </c>
      <c r="D4" s="54" t="s">
        <v>18</v>
      </c>
      <c r="E4" s="54"/>
      <c r="F4" s="54"/>
      <c r="G4" s="54" t="s">
        <v>19</v>
      </c>
      <c r="H4" s="54" t="s">
        <v>20</v>
      </c>
      <c r="I4" s="54"/>
      <c r="J4" s="54"/>
      <c r="K4" s="54"/>
      <c r="L4" s="54"/>
      <c r="M4" s="54" t="s">
        <v>21</v>
      </c>
    </row>
    <row r="5" spans="1:13" ht="30" x14ac:dyDescent="0.25">
      <c r="A5" s="54"/>
      <c r="B5" s="54"/>
      <c r="C5" s="54"/>
      <c r="D5" s="1" t="s">
        <v>22</v>
      </c>
      <c r="E5" s="1" t="s">
        <v>23</v>
      </c>
      <c r="F5" s="3" t="s">
        <v>24</v>
      </c>
      <c r="G5" s="54"/>
      <c r="H5" s="1" t="s">
        <v>25</v>
      </c>
      <c r="I5" s="1" t="s">
        <v>26</v>
      </c>
      <c r="J5" s="1" t="s">
        <v>27</v>
      </c>
      <c r="K5" s="1" t="s">
        <v>28</v>
      </c>
      <c r="L5" s="3" t="s">
        <v>29</v>
      </c>
      <c r="M5" s="54"/>
    </row>
    <row r="6" spans="1:13" ht="24" x14ac:dyDescent="0.25">
      <c r="A6" s="4" t="s">
        <v>30</v>
      </c>
      <c r="B6" s="4" t="s">
        <v>31</v>
      </c>
      <c r="C6" s="4">
        <v>-1</v>
      </c>
      <c r="D6" s="4">
        <v>-2</v>
      </c>
      <c r="E6" s="4">
        <v>-3</v>
      </c>
      <c r="F6" s="5" t="s">
        <v>32</v>
      </c>
      <c r="G6" s="5" t="s">
        <v>33</v>
      </c>
      <c r="H6" s="4">
        <v>-6</v>
      </c>
      <c r="I6" s="4">
        <v>-7</v>
      </c>
      <c r="J6" s="4">
        <v>-8</v>
      </c>
      <c r="K6" s="4">
        <v>-9</v>
      </c>
      <c r="L6" s="5" t="s">
        <v>34</v>
      </c>
      <c r="M6" s="5" t="s">
        <v>35</v>
      </c>
    </row>
    <row r="7" spans="1:13" x14ac:dyDescent="0.25">
      <c r="A7" s="14" t="s">
        <v>36</v>
      </c>
      <c r="B7" s="1"/>
      <c r="C7" s="9"/>
      <c r="D7" s="9"/>
      <c r="E7" s="9"/>
      <c r="F7" s="10"/>
      <c r="G7" s="10">
        <f>SUM(G8:G11)</f>
        <v>2198280000</v>
      </c>
      <c r="H7" s="9"/>
      <c r="I7" s="9"/>
      <c r="J7" s="9"/>
      <c r="K7" s="9"/>
      <c r="L7" s="9"/>
      <c r="M7" s="9"/>
    </row>
    <row r="8" spans="1:13" x14ac:dyDescent="0.25">
      <c r="A8" s="13" t="s">
        <v>37</v>
      </c>
      <c r="B8" s="6" t="s">
        <v>38</v>
      </c>
      <c r="C8" s="11">
        <v>7980</v>
      </c>
      <c r="D8" s="11">
        <v>6000</v>
      </c>
      <c r="E8" s="11"/>
      <c r="F8" s="11">
        <f>D8+E8</f>
        <v>6000</v>
      </c>
      <c r="G8" s="11">
        <f>F8*C8</f>
        <v>47880000</v>
      </c>
      <c r="H8" s="55">
        <f>(F8+F9+F10)*4000+F11*2000</f>
        <v>568000000</v>
      </c>
      <c r="I8" s="55">
        <f>177*2*100000</f>
        <v>35400000</v>
      </c>
      <c r="J8" s="55">
        <v>121650000</v>
      </c>
      <c r="K8" s="55">
        <v>97164000</v>
      </c>
      <c r="L8" s="56">
        <f>H8+I8+J8+K8</f>
        <v>822214000</v>
      </c>
      <c r="M8" s="57">
        <f>G7+L8</f>
        <v>3020494000</v>
      </c>
    </row>
    <row r="9" spans="1:13" ht="22.5" customHeight="1" x14ac:dyDescent="0.25">
      <c r="A9" s="13" t="s">
        <v>39</v>
      </c>
      <c r="B9" s="6" t="s">
        <v>38</v>
      </c>
      <c r="C9" s="11">
        <v>5460</v>
      </c>
      <c r="D9" s="11">
        <v>25000</v>
      </c>
      <c r="E9" s="11">
        <f>D9</f>
        <v>25000</v>
      </c>
      <c r="F9" s="11">
        <f t="shared" ref="F9:F11" si="0">D9+E9</f>
        <v>50000</v>
      </c>
      <c r="G9" s="11">
        <f t="shared" ref="G9:G11" si="1">F9*C9</f>
        <v>273000000</v>
      </c>
      <c r="H9" s="55"/>
      <c r="I9" s="55"/>
      <c r="J9" s="55"/>
      <c r="K9" s="55"/>
      <c r="L9" s="56"/>
      <c r="M9" s="57"/>
    </row>
    <row r="10" spans="1:13" x14ac:dyDescent="0.25">
      <c r="A10" s="13" t="s">
        <v>60</v>
      </c>
      <c r="B10" s="6" t="s">
        <v>38</v>
      </c>
      <c r="C10" s="11">
        <v>31500</v>
      </c>
      <c r="D10" s="11">
        <v>25000</v>
      </c>
      <c r="E10" s="11">
        <f t="shared" ref="E10:E11" si="2">D10</f>
        <v>25000</v>
      </c>
      <c r="F10" s="11">
        <f t="shared" si="0"/>
        <v>50000</v>
      </c>
      <c r="G10" s="11">
        <f t="shared" si="1"/>
        <v>1575000000</v>
      </c>
      <c r="H10" s="55"/>
      <c r="I10" s="55"/>
      <c r="J10" s="55"/>
      <c r="K10" s="55"/>
      <c r="L10" s="56"/>
      <c r="M10" s="57"/>
    </row>
    <row r="11" spans="1:13" x14ac:dyDescent="0.25">
      <c r="A11" s="13" t="s">
        <v>40</v>
      </c>
      <c r="B11" s="6" t="s">
        <v>38</v>
      </c>
      <c r="C11" s="11">
        <v>4200</v>
      </c>
      <c r="D11" s="11">
        <v>36000</v>
      </c>
      <c r="E11" s="11">
        <f t="shared" si="2"/>
        <v>36000</v>
      </c>
      <c r="F11" s="11">
        <f t="shared" si="0"/>
        <v>72000</v>
      </c>
      <c r="G11" s="11">
        <f t="shared" si="1"/>
        <v>302400000</v>
      </c>
      <c r="H11" s="55"/>
      <c r="I11" s="55"/>
      <c r="J11" s="55"/>
      <c r="K11" s="55"/>
      <c r="L11" s="56"/>
      <c r="M11" s="57"/>
    </row>
    <row r="12" spans="1:13" x14ac:dyDescent="0.25">
      <c r="A12" s="13" t="s">
        <v>41</v>
      </c>
      <c r="B12" s="6" t="s">
        <v>38</v>
      </c>
      <c r="C12" s="11"/>
      <c r="D12" s="11"/>
      <c r="E12" s="11"/>
      <c r="F12" s="11"/>
      <c r="G12" s="11"/>
      <c r="H12" s="55"/>
      <c r="I12" s="55"/>
      <c r="J12" s="55"/>
      <c r="K12" s="55"/>
      <c r="L12" s="56"/>
      <c r="M12" s="57"/>
    </row>
    <row r="13" spans="1:13" x14ac:dyDescent="0.25">
      <c r="A13" s="13" t="s">
        <v>42</v>
      </c>
      <c r="B13" s="6" t="s">
        <v>38</v>
      </c>
      <c r="C13" s="11"/>
      <c r="D13" s="11"/>
      <c r="E13" s="11"/>
      <c r="F13" s="11"/>
      <c r="G13" s="11"/>
      <c r="H13" s="55"/>
      <c r="I13" s="55"/>
      <c r="J13" s="55"/>
      <c r="K13" s="55"/>
      <c r="L13" s="56"/>
      <c r="M13" s="57"/>
    </row>
    <row r="14" spans="1:13" x14ac:dyDescent="0.25">
      <c r="A14" s="13" t="s">
        <v>43</v>
      </c>
      <c r="B14" s="6" t="s">
        <v>38</v>
      </c>
      <c r="C14" s="11">
        <v>11970</v>
      </c>
      <c r="D14" s="11">
        <v>5500</v>
      </c>
      <c r="E14" s="11"/>
      <c r="F14" s="11"/>
      <c r="G14" s="11"/>
      <c r="H14" s="11"/>
      <c r="I14" s="11"/>
      <c r="J14" s="11"/>
      <c r="K14" s="11"/>
      <c r="L14" s="11"/>
      <c r="M14" s="11"/>
    </row>
    <row r="15" spans="1:13" x14ac:dyDescent="0.25">
      <c r="A15" s="15" t="s">
        <v>44</v>
      </c>
      <c r="B15" s="6"/>
      <c r="C15" s="11"/>
      <c r="D15" s="9"/>
      <c r="E15" s="9"/>
      <c r="F15" s="9"/>
      <c r="G15" s="11"/>
      <c r="H15" s="9"/>
      <c r="I15" s="9"/>
      <c r="J15" s="9"/>
      <c r="K15" s="9"/>
      <c r="L15" s="11"/>
      <c r="M15" s="11"/>
    </row>
    <row r="16" spans="1:13" x14ac:dyDescent="0.25">
      <c r="A16" s="15" t="s">
        <v>45</v>
      </c>
      <c r="B16" s="6"/>
      <c r="C16" s="11"/>
      <c r="D16" s="9"/>
      <c r="E16" s="9"/>
      <c r="F16" s="9"/>
      <c r="G16" s="11"/>
      <c r="H16" s="9"/>
      <c r="I16" s="9"/>
      <c r="J16" s="9"/>
      <c r="K16" s="9"/>
      <c r="L16" s="11"/>
      <c r="M16" s="11"/>
    </row>
    <row r="17" spans="1:13" x14ac:dyDescent="0.25">
      <c r="A17" s="7" t="s">
        <v>46</v>
      </c>
      <c r="B17" s="6" t="s">
        <v>47</v>
      </c>
      <c r="C17" s="11">
        <v>532000</v>
      </c>
      <c r="D17" s="11">
        <v>61</v>
      </c>
      <c r="E17" s="11">
        <v>61</v>
      </c>
      <c r="F17" s="11">
        <f>D17+E17</f>
        <v>122</v>
      </c>
      <c r="G17" s="10">
        <f>C17*F17</f>
        <v>64904000</v>
      </c>
      <c r="H17" s="11"/>
      <c r="I17" s="11"/>
      <c r="J17" s="11"/>
      <c r="K17" s="11">
        <v>10000000</v>
      </c>
      <c r="L17" s="10">
        <f>K17</f>
        <v>10000000</v>
      </c>
      <c r="M17" s="10">
        <f>L17+G17</f>
        <v>74904000</v>
      </c>
    </row>
    <row r="18" spans="1:13" x14ac:dyDescent="0.25">
      <c r="A18" s="7" t="s">
        <v>48</v>
      </c>
      <c r="B18" s="6" t="s">
        <v>49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28.5" x14ac:dyDescent="0.25">
      <c r="A19" s="15" t="s">
        <v>50</v>
      </c>
      <c r="B19" s="1" t="s">
        <v>51</v>
      </c>
      <c r="C19" s="9">
        <v>80000</v>
      </c>
      <c r="D19" s="9"/>
      <c r="E19" s="9">
        <v>4000</v>
      </c>
      <c r="F19" s="9">
        <f>E19</f>
        <v>4000</v>
      </c>
      <c r="G19" s="10">
        <f>F19*C19</f>
        <v>320000000</v>
      </c>
      <c r="H19" s="9">
        <f>4000*1000*50000/1000</f>
        <v>200000000</v>
      </c>
      <c r="I19" s="9">
        <v>17700000</v>
      </c>
      <c r="J19" s="9">
        <v>134280000</v>
      </c>
      <c r="K19" s="9">
        <v>33332000</v>
      </c>
      <c r="L19" s="10">
        <f>H19+I19+J19+K19</f>
        <v>385312000</v>
      </c>
      <c r="M19" s="10">
        <f>G19+L19</f>
        <v>705312000</v>
      </c>
    </row>
    <row r="20" spans="1:13" x14ac:dyDescent="0.25">
      <c r="A20" s="15" t="s">
        <v>52</v>
      </c>
      <c r="B20" s="6" t="s">
        <v>53</v>
      </c>
      <c r="C20" s="11">
        <v>23000000</v>
      </c>
      <c r="D20" s="9">
        <v>2</v>
      </c>
      <c r="E20" s="9"/>
      <c r="F20" s="9">
        <v>2</v>
      </c>
      <c r="G20" s="10">
        <f>F20*C20</f>
        <v>46000000</v>
      </c>
      <c r="H20" s="9"/>
      <c r="I20" s="9"/>
      <c r="J20" s="9"/>
      <c r="K20" s="9"/>
      <c r="L20" s="11"/>
      <c r="M20" s="10">
        <f>G20+L20</f>
        <v>46000000</v>
      </c>
    </row>
    <row r="21" spans="1:13" ht="28.5" x14ac:dyDescent="0.25">
      <c r="A21" s="15" t="s">
        <v>54</v>
      </c>
      <c r="B21" s="6"/>
      <c r="C21" s="11"/>
      <c r="D21" s="9"/>
      <c r="E21" s="9"/>
      <c r="F21" s="9"/>
      <c r="G21" s="11"/>
      <c r="H21" s="9"/>
      <c r="I21" s="9"/>
      <c r="J21" s="9"/>
      <c r="K21" s="9"/>
      <c r="L21" s="11"/>
      <c r="M21" s="10"/>
    </row>
    <row r="22" spans="1:13" x14ac:dyDescent="0.25">
      <c r="A22" s="7" t="s">
        <v>55</v>
      </c>
      <c r="B22" s="6" t="s">
        <v>87</v>
      </c>
      <c r="C22" s="11"/>
      <c r="D22" s="9"/>
      <c r="E22" s="9"/>
      <c r="F22" s="9"/>
      <c r="G22" s="11"/>
      <c r="H22" s="9"/>
      <c r="I22" s="9"/>
      <c r="J22" s="9"/>
      <c r="K22" s="9"/>
      <c r="L22" s="11"/>
      <c r="M22" s="10">
        <v>200000000</v>
      </c>
    </row>
    <row r="23" spans="1:13" x14ac:dyDescent="0.25">
      <c r="A23" s="7" t="s">
        <v>56</v>
      </c>
      <c r="B23" s="6" t="s">
        <v>88</v>
      </c>
      <c r="C23" s="11"/>
      <c r="D23" s="9"/>
      <c r="E23" s="9"/>
      <c r="F23" s="9"/>
      <c r="G23" s="11"/>
      <c r="H23" s="9"/>
      <c r="I23" s="9"/>
      <c r="J23" s="9"/>
      <c r="K23" s="9"/>
      <c r="L23" s="11"/>
      <c r="M23" s="11"/>
    </row>
    <row r="24" spans="1:13" x14ac:dyDescent="0.25">
      <c r="A24" s="3" t="s">
        <v>57</v>
      </c>
      <c r="B24" s="8"/>
      <c r="C24" s="12"/>
      <c r="D24" s="10"/>
      <c r="E24" s="10"/>
      <c r="F24" s="10"/>
      <c r="G24" s="12"/>
      <c r="H24" s="10"/>
      <c r="I24" s="10"/>
      <c r="J24" s="10"/>
      <c r="K24" s="10"/>
      <c r="L24" s="12"/>
      <c r="M24" s="12">
        <f>SUM(M8:M23)</f>
        <v>4046710000</v>
      </c>
    </row>
    <row r="25" spans="1:13" x14ac:dyDescent="0.25">
      <c r="A25" s="53" t="s">
        <v>85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</row>
  </sheetData>
  <mergeCells count="17">
    <mergeCell ref="H4:L4"/>
    <mergeCell ref="L3:M3"/>
    <mergeCell ref="A25:M25"/>
    <mergeCell ref="A1:M1"/>
    <mergeCell ref="A2:M2"/>
    <mergeCell ref="M4:M5"/>
    <mergeCell ref="H8:H13"/>
    <mergeCell ref="I8:I13"/>
    <mergeCell ref="J8:J13"/>
    <mergeCell ref="K8:K13"/>
    <mergeCell ref="L8:L13"/>
    <mergeCell ref="M8:M13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tong dan</vt:lpstr>
      <vt:lpstr>kinh phi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2020-12-02T01:43:00Z</dcterms:created>
  <dcterms:modified xsi:type="dcterms:W3CDTF">2020-12-24T02:18:36Z</dcterms:modified>
</cp:coreProperties>
</file>