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VP-UBND\Downloads\"/>
    </mc:Choice>
  </mc:AlternateContent>
  <xr:revisionPtr revIDLastSave="0" documentId="13_ncr:1_{C55A07E9-EE36-4203-AC82-D6FC6288AC27}" xr6:coauthVersionLast="47" xr6:coauthVersionMax="47" xr10:uidLastSave="{00000000-0000-0000-0000-000000000000}"/>
  <bookViews>
    <workbookView xWindow="-120" yWindow="-120" windowWidth="20640" windowHeight="11160" xr2:uid="{00000000-000D-0000-FFFF-FFFF00000000}"/>
  </bookViews>
  <sheets>
    <sheet name="Phương án chi tiết" sheetId="1" r:id="rId1"/>
    <sheet name="Phương án tổng hợp" sheetId="3" r:id="rId2"/>
  </sheets>
  <definedNames>
    <definedName name="_1">#REF!</definedName>
    <definedName name="_1000A01">#REF!</definedName>
    <definedName name="_2">#REF!</definedName>
    <definedName name="_Builtin0">#REF!</definedName>
    <definedName name="_Fill">#REF!</definedName>
    <definedName name="_xlnm._FilterDatabase" localSheetId="0" hidden="1">'Phương án chi tiết'!$A$6:$N$60</definedName>
    <definedName name="_Key1">#REF!</definedName>
    <definedName name="_Key2">#REF!</definedName>
    <definedName name="_Sort">#REF!</definedName>
    <definedName name="a_min">#REF!</definedName>
    <definedName name="A01_">#REF!</definedName>
    <definedName name="A01AC">#REF!</definedName>
    <definedName name="A01CAT">#REF!</definedName>
    <definedName name="A01CODE">#REF!</definedName>
    <definedName name="A01DATA">#REF!</definedName>
    <definedName name="A01MI">#REF!</definedName>
    <definedName name="A01TO">#REF!</definedName>
    <definedName name="A120_">#REF!</definedName>
    <definedName name="a277Print_Titles">#REF!</definedName>
    <definedName name="A35_">#REF!</definedName>
    <definedName name="A50_">#REF!</definedName>
    <definedName name="A70_">#REF!</definedName>
    <definedName name="A95_">#REF!</definedName>
    <definedName name="AA">#REF!</definedName>
    <definedName name="AC120_">#REF!</definedName>
    <definedName name="AC35_">#REF!</definedName>
    <definedName name="AC50_">#REF!</definedName>
    <definedName name="AC70_">#REF!</definedName>
    <definedName name="AC95_">#REF!</definedName>
    <definedName name="Act_tec">#REF!</definedName>
    <definedName name="adb">#REF!</definedName>
    <definedName name="ADEQ">#REF!</definedName>
    <definedName name="adg">#REF!</definedName>
    <definedName name="AEZ">#REF!</definedName>
    <definedName name="ag142X42">#REF!</definedName>
    <definedName name="ag15F80">#REF!</definedName>
    <definedName name="ag267N59">#REF!</definedName>
    <definedName name="aK_cap">#REF!</definedName>
    <definedName name="aK_con">#REF!</definedName>
    <definedName name="aK_dep">#REF!</definedName>
    <definedName name="aK_dis">#REF!</definedName>
    <definedName name="aK_imm">#REF!</definedName>
    <definedName name="aK_rof">#REF!</definedName>
    <definedName name="aK_ron">#REF!</definedName>
    <definedName name="aK_run">#REF!</definedName>
    <definedName name="aK_sed">#REF!</definedName>
    <definedName name="All_Item">#REF!</definedName>
    <definedName name="ALPIN">#REF!</definedName>
    <definedName name="ALPJYOU">#REF!</definedName>
    <definedName name="ALPTOI">#REF!</definedName>
    <definedName name="aN_cap">#REF!</definedName>
    <definedName name="aN_con">#REF!</definedName>
    <definedName name="aN_dep">#REF!</definedName>
    <definedName name="aN_fix">#REF!</definedName>
    <definedName name="aN_imm">#REF!</definedName>
    <definedName name="aN_rof">#REF!</definedName>
    <definedName name="aN_ron">#REF!</definedName>
    <definedName name="aN_run">#REF!</definedName>
    <definedName name="aN_sed">#REF!</definedName>
    <definedName name="aP_cap">#REF!</definedName>
    <definedName name="aP_con">#REF!</definedName>
    <definedName name="aP_dep">#REF!</definedName>
    <definedName name="aP_dis">#REF!</definedName>
    <definedName name="aP_imm">#REF!</definedName>
    <definedName name="aP_rof">#REF!</definedName>
    <definedName name="aP_ron">#REF!</definedName>
    <definedName name="aP_run">#REF!</definedName>
    <definedName name="aP_sed">#REF!</definedName>
    <definedName name="at1.5">#REF!</definedName>
    <definedName name="atg">#REF!</definedName>
    <definedName name="atgoi">#REF!</definedName>
    <definedName name="b_min">#REF!</definedName>
    <definedName name="BacKan">#REF!</definedName>
    <definedName name="ban">#REF!</definedName>
    <definedName name="Bang_cly">#REF!</definedName>
    <definedName name="Bang_CVC">#REF!</definedName>
    <definedName name="bang_gia">#REF!</definedName>
    <definedName name="Bang_travl">#REF!</definedName>
    <definedName name="bangciti">#REF!</definedName>
    <definedName name="bangtinh">#REF!</definedName>
    <definedName name="baotai">#REF!</definedName>
    <definedName name="BarData">#REF!</definedName>
    <definedName name="BB">#REF!</definedName>
    <definedName name="Bbb">#REF!</definedName>
    <definedName name="Bbtt">#REF!</definedName>
    <definedName name="Bc">#REF!</definedName>
    <definedName name="Bcb">#REF!</definedName>
    <definedName name="Bctt">#REF!</definedName>
    <definedName name="BDHo">#REF!</definedName>
    <definedName name="BE100M">#REF!</definedName>
    <definedName name="BE50M">#REF!</definedName>
    <definedName name="beepsound">#REF!</definedName>
    <definedName name="betong100">#REF!</definedName>
    <definedName name="betong200">#REF!</definedName>
    <definedName name="Bgc">#REF!</definedName>
    <definedName name="BGS">#REF!</definedName>
    <definedName name="bia">#REF!</definedName>
    <definedName name="bienbao">#REF!</definedName>
    <definedName name="bienbcnhat">#REF!</definedName>
    <definedName name="bienbvuong">#REF!</definedName>
    <definedName name="Binhduong">#REF!</definedName>
    <definedName name="Binhphuoc">#REF!</definedName>
    <definedName name="Bio_tec">#REF!</definedName>
    <definedName name="Blc">#REF!</definedName>
    <definedName name="blook">#REF!</definedName>
    <definedName name="Bmn">#REF!</definedName>
    <definedName name="bN_fix">#REF!</definedName>
    <definedName name="Bnc">#REF!</definedName>
    <definedName name="bombetong">#REF!</definedName>
    <definedName name="bomnuoc">#REF!</definedName>
    <definedName name="Book2">#REF!</definedName>
    <definedName name="BOQ">#REF!</definedName>
    <definedName name="botda">#REF!</definedName>
    <definedName name="Bs">#REF!</definedName>
    <definedName name="Bsb">#REF!</definedName>
    <definedName name="BSM">#REF!</definedName>
    <definedName name="Bstt">#REF!</definedName>
    <definedName name="BT">#REF!</definedName>
    <definedName name="BT_A1">#REF!</definedName>
    <definedName name="BT_A2">#REF!</definedName>
    <definedName name="BT_A2.1">#REF!</definedName>
    <definedName name="BT_A2.2">#REF!</definedName>
    <definedName name="BT_B1">#REF!</definedName>
    <definedName name="BT_B2">#REF!</definedName>
    <definedName name="BT_C1">#REF!</definedName>
    <definedName name="BT_loai_A2.1">#REF!</definedName>
    <definedName name="BT_P1">#REF!</definedName>
    <definedName name="BT_P10">#REF!</definedName>
    <definedName name="BT_P11">#REF!</definedName>
    <definedName name="BT_P2">#REF!</definedName>
    <definedName name="BT_P3">#REF!</definedName>
    <definedName name="BT_P4">#REF!</definedName>
    <definedName name="BT_P5">#REF!</definedName>
    <definedName name="BT_P6">#REF!</definedName>
    <definedName name="BT_P7">#REF!</definedName>
    <definedName name="BT_P8">#REF!</definedName>
    <definedName name="BT_P9">#REF!</definedName>
    <definedName name="btcocM400">#REF!</definedName>
    <definedName name="BTcot">#REF!</definedName>
    <definedName name="Btcot1">#REF!</definedName>
    <definedName name="btchiuaxitm300">#REF!</definedName>
    <definedName name="BTchiuaxm200">#REF!</definedName>
    <definedName name="BTlotm100">#REF!</definedName>
    <definedName name="btthuongpham150">#REF!</definedName>
    <definedName name="btthuongpham300">#REF!</definedName>
    <definedName name="Bu_long">#REF!</definedName>
    <definedName name="Bulongthepcoctiepdia">#REF!</definedName>
    <definedName name="Bust">#REF!</definedName>
    <definedName name="bv">#REF!</definedName>
    <definedName name="BVCISUMMARY">#REF!</definedName>
    <definedName name="bvt">#REF!</definedName>
    <definedName name="bvtb">#REF!</definedName>
    <definedName name="bvttt">#REF!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_">#REF!</definedName>
    <definedName name="cácte">#REF!</definedName>
    <definedName name="Cachdienchuoi">#REF!</definedName>
    <definedName name="Cachdiendung">#REF!</definedName>
    <definedName name="Cachdienhaap">#REF!</definedName>
    <definedName name="CALC">#REF!</definedName>
    <definedName name="cap">#REF!</definedName>
    <definedName name="Cap_DUL_doc_B">#REF!</definedName>
    <definedName name="CAP_DUL_ngang_B">#REF!</definedName>
    <definedName name="cap0.7">#REF!</definedName>
    <definedName name="capphoi">#REF!</definedName>
    <definedName name="Cat">#REF!</definedName>
    <definedName name="Category_All">#REF!</definedName>
    <definedName name="CATIN">#REF!</definedName>
    <definedName name="CATJYOU">#REF!</definedName>
    <definedName name="catm">#REF!</definedName>
    <definedName name="catn">#REF!</definedName>
    <definedName name="CATSYU">#REF!</definedName>
    <definedName name="catuon">#REF!</definedName>
    <definedName name="catvang">#REF!</definedName>
    <definedName name="CATREC">#REF!</definedName>
    <definedName name="cau10t">#REF!</definedName>
    <definedName name="cau25t">#REF!</definedName>
    <definedName name="cau5t">#REF!</definedName>
    <definedName name="cay">#REF!</definedName>
    <definedName name="CB">#REF!</definedName>
    <definedName name="CBE50M">#REF!</definedName>
    <definedName name="CC">#REF!</definedName>
    <definedName name="CCS">#REF!</definedName>
    <definedName name="cchong">#REF!</definedName>
    <definedName name="cd">#REF!</definedName>
    <definedName name="CDBT">#REF!</definedName>
    <definedName name="CDCK">#REF!</definedName>
    <definedName name="CDCN">#REF!</definedName>
    <definedName name="CDCU">#REF!</definedName>
    <definedName name="CDD">#REF!</definedName>
    <definedName name="Cdnum">#REF!</definedName>
    <definedName name="CDT">#REF!</definedName>
    <definedName name="cfc">#REF!</definedName>
    <definedName name="cfk">#REF!</definedName>
    <definedName name="citidd">#REF!</definedName>
    <definedName name="CK">#REF!</definedName>
    <definedName name="Class_1">#REF!</definedName>
    <definedName name="Class_2">#REF!</definedName>
    <definedName name="Class_3">#REF!</definedName>
    <definedName name="Class_4">#REF!</definedName>
    <definedName name="Class_5">#REF!</definedName>
    <definedName name="ClayNden">#REF!</definedName>
    <definedName name="CLECT">#REF!</definedName>
    <definedName name="CLIEOS">#REF!</definedName>
    <definedName name="CLVCTB">#REF!</definedName>
    <definedName name="CLVL">#REF!</definedName>
    <definedName name="cN_fix">#REF!</definedName>
    <definedName name="CNC">#REF!</definedName>
    <definedName name="CND">#REF!</definedName>
    <definedName name="cNden">#REF!</definedName>
    <definedName name="cne">#REF!</definedName>
    <definedName name="CNG">#REF!</definedName>
    <definedName name="COC_1.2">#REF!</definedName>
    <definedName name="Coc_2m">#REF!</definedName>
    <definedName name="Cocbetong">#REF!</definedName>
    <definedName name="cocnhoi">#REF!</definedName>
    <definedName name="Cöï_ly_vaän_chuyeãn">#REF!</definedName>
    <definedName name="CÖÏ_LY_VAÄN_CHUYEÅN">#REF!</definedName>
    <definedName name="COMMON">#REF!</definedName>
    <definedName name="CON_EQP_COS">#REF!</definedName>
    <definedName name="CON_EQP_COST">#REF!</definedName>
    <definedName name="Concrete">#REF!</definedName>
    <definedName name="CONST_EQ">#REF!</definedName>
    <definedName name="Continue">#REF!</definedName>
    <definedName name="Cong_HM_DTCT">#REF!</definedName>
    <definedName name="Cong_M_DTCT">#REF!</definedName>
    <definedName name="Cong_NC_DTCT">#REF!</definedName>
    <definedName name="Cong_VL_DTCT">#REF!</definedName>
    <definedName name="cong1x15">#REF!</definedName>
    <definedName name="coppha">#REF!</definedName>
    <definedName name="Cos_tec">#REF!</definedName>
    <definedName name="Cot_thep">#REF!</definedName>
    <definedName name="Cot12b">#REF!</definedName>
    <definedName name="cot7.5">#REF!</definedName>
    <definedName name="cot8.5">#REF!</definedName>
    <definedName name="CotBTtronVuong">#REF!</definedName>
    <definedName name="cotdo">#REF!</definedName>
    <definedName name="cotpha">#REF!</definedName>
    <definedName name="COVER">#REF!</definedName>
    <definedName name="cp.1">#REF!</definedName>
    <definedName name="cp.2">#REF!</definedName>
    <definedName name="CPK">#REF!</definedName>
    <definedName name="cpsuoi">#REF!</definedName>
    <definedName name="CPTB">#REF!</definedName>
    <definedName name="CPVC100">#REF!</definedName>
    <definedName name="CPVCDN">#REF!</definedName>
    <definedName name="CPHA">#REF!</definedName>
    <definedName name="cphoi">#REF!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CRITINST">#REF!</definedName>
    <definedName name="CRITPURC">#REF!</definedName>
    <definedName name="CropEstablishmentWage">#REF!</definedName>
    <definedName name="CropManagementWage">#REF!</definedName>
    <definedName name="CR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SMBA">#REF!</definedName>
    <definedName name="CT">#REF!</definedName>
    <definedName name="CT_03">#REF!</definedName>
    <definedName name="CT_KSTK">#REF!</definedName>
    <definedName name="CT0.4">#REF!</definedName>
    <definedName name="CTBT">#REF!</definedName>
    <definedName name="CTBT1">#REF!</definedName>
    <definedName name="CTBT2">#REF!</definedName>
    <definedName name="CTCT">#REF!</definedName>
    <definedName name="ctdn9697">#REF!</definedName>
    <definedName name="CTDZ">#REF!</definedName>
    <definedName name="CTDz35">#REF!</definedName>
    <definedName name="cti3x15">#REF!</definedName>
    <definedName name="ctiep">#REF!</definedName>
    <definedName name="ctinh">#REF!</definedName>
    <definedName name="CTNC">#REF!</definedName>
    <definedName name="cto">#REF!</definedName>
    <definedName name="CTTra">#REF!</definedName>
    <definedName name="CTTraD">#REF!</definedName>
    <definedName name="CTTramDD">#REF!</definedName>
    <definedName name="CTVL">#REF!</definedName>
    <definedName name="CTHT">#REF!</definedName>
    <definedName name="ctre">#REF!</definedName>
    <definedName name="cui">#REF!</definedName>
    <definedName name="culy">#REF!</definedName>
    <definedName name="cun">#REF!</definedName>
    <definedName name="CURRENCY">#REF!</definedName>
    <definedName name="Currency_tec">#REF!</definedName>
    <definedName name="cv">#REF!</definedName>
    <definedName name="cx">#REF!</definedName>
    <definedName name="chanrac">#REF!</definedName>
    <definedName name="chiemhoa">#REF!</definedName>
    <definedName name="CHIÕt_TÝnh_0_4_II">#REF!</definedName>
    <definedName name="chon">#REF!</definedName>
    <definedName name="chon1">#REF!</definedName>
    <definedName name="chon2">#REF!</definedName>
    <definedName name="chon3">#REF!</definedName>
    <definedName name="Chupdaucapcongotnong">#REF!</definedName>
    <definedName name="d">#REF!</definedName>
    <definedName name="D_7101A_B">#REF!</definedName>
    <definedName name="D_L">#REF!</definedName>
    <definedName name="D1x49">#REF!</definedName>
    <definedName name="D1x49x49">#REF!</definedName>
    <definedName name="D1Z">#REF!</definedName>
    <definedName name="D4Z">#REF!</definedName>
    <definedName name="DA">#REF!</definedName>
    <definedName name="da05.1">#REF!</definedName>
    <definedName name="da1.2">#REF!</definedName>
    <definedName name="da2.4">#REF!</definedName>
    <definedName name="da2x4">#REF!</definedName>
    <definedName name="da4.6">#REF!</definedName>
    <definedName name="da4x7">#REF!</definedName>
    <definedName name="dacat">#REF!</definedName>
    <definedName name="dah">#REF!</definedName>
    <definedName name="dahb">#REF!</definedName>
    <definedName name="dahg">#REF!</definedName>
    <definedName name="dahnlt">#REF!</definedName>
    <definedName name="dahoc">#REF!</definedName>
    <definedName name="dao">#REF!</definedName>
    <definedName name="DAO_DAT">#REF!</definedName>
    <definedName name="daotd">#REF!</definedName>
    <definedName name="dap">#REF!</definedName>
    <definedName name="daptd">#REF!</definedName>
    <definedName name="DAT">#REF!</definedName>
    <definedName name="data">#REF!</definedName>
    <definedName name="Data11">#REF!</definedName>
    <definedName name="Data41">#REF!</definedName>
    <definedName name="dathai">#REF!</definedName>
    <definedName name="Daucapcongotnong">#REF!</definedName>
    <definedName name="Daucaplapdattrongvangoainha">#REF!</definedName>
    <definedName name="DaucotdongcuaUc">#REF!</definedName>
    <definedName name="Daucotdongnhom">#REF!</definedName>
    <definedName name="dauhoa">#REF!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buoc">#REF!</definedName>
    <definedName name="dayccham">#REF!</definedName>
    <definedName name="DayCEV">#REF!</definedName>
    <definedName name="daydien">#REF!</definedName>
    <definedName name="dayno">#REF!</definedName>
    <definedName name="dban">#REF!</definedName>
    <definedName name="DBASE">#REF!</definedName>
    <definedName name="dbln">#REF!</definedName>
    <definedName name="DBT">#REF!</definedName>
    <definedName name="DÇm_33">#REF!</definedName>
    <definedName name="dcoc">#REF!</definedName>
    <definedName name="dcp">#REF!</definedName>
    <definedName name="dctc35">#REF!</definedName>
    <definedName name="dd1x2">#REF!</definedName>
    <definedName name="DDM">#REF!</definedName>
    <definedName name="ddui">#REF!</definedName>
    <definedName name="den_bu">#REF!</definedName>
    <definedName name="denbu">#REF!</definedName>
    <definedName name="det">#REF!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G1M3BETONG">#REF!</definedName>
    <definedName name="dgbdII">#REF!</definedName>
    <definedName name="DGCTI592">#REF!</definedName>
    <definedName name="dgnc">#REF!</definedName>
    <definedName name="dgqndn">#REF!</definedName>
    <definedName name="dgvl">#REF!</definedName>
    <definedName name="dhoc">#REF!</definedName>
    <definedName name="dhom">#REF!</definedName>
    <definedName name="dinh">#REF!</definedName>
    <definedName name="dinh2">#REF!</definedName>
    <definedName name="dinhdia">#REF!</definedName>
    <definedName name="Dinhmuc">#REF!</definedName>
    <definedName name="DL">#REF!</definedName>
    <definedName name="DLC">#REF!</definedName>
    <definedName name="dm56bxd">#REF!</definedName>
    <definedName name="DMGT">#REF!</definedName>
    <definedName name="DMlapdatxa">#REF!</definedName>
    <definedName name="DMTK">#REF!</definedName>
    <definedName name="DMTL">#REF!</definedName>
    <definedName name="DN">#REF!</definedName>
    <definedName name="DÑt45x4">#REF!</definedName>
    <definedName name="dobt">#REF!</definedName>
    <definedName name="DOC">#REF!</definedName>
    <definedName name="Documents_array">#REF!</definedName>
    <definedName name="Dongia">#REF!</definedName>
    <definedName name="dongiavanchuyen">#REF!</definedName>
    <definedName name="DoorWindow">#REF!</definedName>
    <definedName name="ds">#REF!</definedName>
    <definedName name="ds1pnc">#REF!</definedName>
    <definedName name="ds1pvl">#REF!</definedName>
    <definedName name="ds3pnc">#REF!</definedName>
    <definedName name="ds3pvl">#REF!</definedName>
    <definedName name="dsct3pnc">#REF!</definedName>
    <definedName name="dsct3pvl">#REF!</definedName>
    <definedName name="DSUMDATA">#REF!</definedName>
    <definedName name="DTT">#REF!</definedName>
    <definedName name="dttdb">#REF!</definedName>
    <definedName name="dttdg">#REF!</definedName>
    <definedName name="DUT">#REF!</definedName>
    <definedName name="dutoan">#REF!</definedName>
    <definedName name="DutoanDongmo">#REF!</definedName>
    <definedName name="DZ_04">#REF!</definedName>
    <definedName name="Dz_35">#REF!</definedName>
    <definedName name="Earthwork">#REF!</definedName>
    <definedName name="Eb">#REF!</definedName>
    <definedName name="Ebdam">#REF!</definedName>
    <definedName name="EBT">#REF!</definedName>
    <definedName name="Ecdc">#REF!</definedName>
    <definedName name="Ecot1">#REF!</definedName>
    <definedName name="EDR">#REF!</definedName>
    <definedName name="Eff_min">#REF!</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QI">#REF!</definedName>
    <definedName name="ETCDC">#REF!</definedName>
    <definedName name="EVNB">#REF!</definedName>
    <definedName name="ex">#REF!</definedName>
    <definedName name="f">#REF!</definedName>
    <definedName name="F_Class1">#REF!</definedName>
    <definedName name="F_Class2">#REF!</definedName>
    <definedName name="F_Class3">#REF!</definedName>
    <definedName name="F_Class4">#REF!</definedName>
    <definedName name="F_Class5">#REF!</definedName>
    <definedName name="F1bo">#REF!</definedName>
    <definedName name="f92F56">#REF!</definedName>
    <definedName name="FACTOR">#REF!</definedName>
    <definedName name="Fc">#REF!</definedName>
    <definedName name="FDR">#REF!</definedName>
    <definedName name="Fi">#REF!</definedName>
    <definedName name="FinishWork">#REF!</definedName>
    <definedName name="Fng">#REF!</definedName>
    <definedName name="fr_ani">#REF!</definedName>
    <definedName name="frK_bls">#REF!</definedName>
    <definedName name="frN_bls">#REF!</definedName>
    <definedName name="frP_bls">#REF!</definedName>
    <definedName name="fs">#REF!</definedName>
    <definedName name="ftd">#REF!</definedName>
    <definedName name="fth">#REF!</definedName>
    <definedName name="fuji">#REF!</definedName>
    <definedName name="G_C">#REF!</definedName>
    <definedName name="G_ME">#REF!</definedName>
    <definedName name="gach">#REF!</definedName>
    <definedName name="gachblock">#REF!</definedName>
    <definedName name="gachlhe">#REF!</definedName>
    <definedName name="GAHT">#REF!</definedName>
    <definedName name="GaicapbocCuXLPEPVCPVCloaiCEVV18den35kV">#REF!</definedName>
    <definedName name="gama">#REF!</definedName>
    <definedName name="Gamadam">#REF!</definedName>
    <definedName name="GC_DN">#REF!</definedName>
    <definedName name="GC_HT">#REF!</definedName>
    <definedName name="GC_TD">#REF!</definedName>
    <definedName name="GCP">#REF!</definedName>
    <definedName name="GCS">#REF!</definedName>
    <definedName name="GDTD">#REF!</definedName>
    <definedName name="geo">#REF!</definedName>
    <definedName name="ghip">#REF!</definedName>
    <definedName name="gl3p">#REF!</definedName>
    <definedName name="Glazing">#REF!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ics">#REF!</definedName>
    <definedName name="govan">#REF!</definedName>
    <definedName name="GP">#REF!</definedName>
    <definedName name="GRID">#REF!</definedName>
    <definedName name="gt">#REF!</definedName>
    <definedName name="Gtb">#REF!</definedName>
    <definedName name="gtbtt">#REF!</definedName>
    <definedName name="GTXL">#REF!</definedName>
    <definedName name="gv">#REF!</definedName>
    <definedName name="gvan">#REF!</definedName>
    <definedName name="Gxl">#REF!</definedName>
    <definedName name="gxltt">#REF!</definedName>
    <definedName name="gia">#REF!</definedName>
    <definedName name="gia_tien">#REF!</definedName>
    <definedName name="gia_tien_BTN">#REF!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cong">#REF!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satthep">#REF!</definedName>
    <definedName name="Giavatlieukhac">#REF!</definedName>
    <definedName name="giaydau">#REF!</definedName>
    <definedName name="Giocong">#REF!</definedName>
    <definedName name="H_Class1">#REF!</definedName>
    <definedName name="H_Class2">#REF!</definedName>
    <definedName name="H_Class3">#REF!</definedName>
    <definedName name="H_Class4">#REF!</definedName>
    <definedName name="H_Class5">#REF!</definedName>
    <definedName name="H0.4">#REF!</definedName>
    <definedName name="Ha">#REF!</definedName>
    <definedName name="Hamyen">#REF!</definedName>
    <definedName name="hangmuc">#REF!</definedName>
    <definedName name="HarvestingWage">#REF!</definedName>
    <definedName name="hau">#REF!</definedName>
    <definedName name="Hb">#REF!</definedName>
    <definedName name="Hbb">#REF!</definedName>
    <definedName name="HBC">#REF!</definedName>
    <definedName name="HBL">#REF!</definedName>
    <definedName name="Hbtt">#REF!</definedName>
    <definedName name="Hc">#REF!</definedName>
    <definedName name="Hcb">#REF!</definedName>
    <definedName name="HCM">#REF!</definedName>
    <definedName name="HCPH">#REF!</definedName>
    <definedName name="HCS">#REF!</definedName>
    <definedName name="Hctt">#REF!</definedName>
    <definedName name="HCU">#REF!</definedName>
    <definedName name="Hd">#REF!</definedName>
    <definedName name="Hdb">#REF!</definedName>
    <definedName name="HDC">#REF!</definedName>
    <definedName name="Hdtt">#REF!</definedName>
    <definedName name="HDU">#REF!</definedName>
    <definedName name="heä_soá_sình_laày">#REF!</definedName>
    <definedName name="Hello">#REF!</definedName>
    <definedName name="HHcat">#REF!</definedName>
    <definedName name="HHda">#REF!</definedName>
    <definedName name="HHIC">#REF!</definedName>
    <definedName name="HHT">#REF!</definedName>
    <definedName name="hien">#REF!</definedName>
    <definedName name="HKE">#REF!</definedName>
    <definedName name="HKL">#REF!</definedName>
    <definedName name="HKLHI">#REF!</definedName>
    <definedName name="HKLL">#REF!</definedName>
    <definedName name="HKLLLO">#REF!</definedName>
    <definedName name="HLC">#REF!</definedName>
    <definedName name="HLIC">#REF!</definedName>
    <definedName name="HLU">#REF!</definedName>
    <definedName name="HN">#REF!</definedName>
    <definedName name="hÖ_sè_vËt_liÖu_ho__b_nh">#REF!</definedName>
    <definedName name="Hoabinh">#REF!</definedName>
    <definedName name="HoKY1">#REF!</definedName>
    <definedName name="HoKy2">#REF!</definedName>
    <definedName name="holan">#REF!</definedName>
    <definedName name="HOME_MANP">#REF!</definedName>
    <definedName name="HOMEOFFICE_COST">#REF!</definedName>
    <definedName name="Hong_Quang">#REF!</definedName>
    <definedName name="Hopnoicap">#REF!</definedName>
    <definedName name="HR">#REF!</definedName>
    <definedName name="HRC">#REF!</definedName>
    <definedName name="Hsb">#REF!</definedName>
    <definedName name="hsd">#REF!</definedName>
    <definedName name="hsdc">#REF!</definedName>
    <definedName name="hsdc1">#REF!</definedName>
    <definedName name="HSHH">#REF!</definedName>
    <definedName name="HSHHUT">#REF!</definedName>
    <definedName name="hsk">#REF!</definedName>
    <definedName name="hslx">#REF!</definedName>
    <definedName name="hsm">#REF!</definedName>
    <definedName name="HSMTC">#REF!</definedName>
    <definedName name="HSNC">#REF!</definedName>
    <definedName name="HSSL">#REF!</definedName>
    <definedName name="hßm4">#REF!</definedName>
    <definedName name="hstb">#REF!</definedName>
    <definedName name="hstdtk">#REF!</definedName>
    <definedName name="Hstt">#REF!</definedName>
    <definedName name="hsthep">#REF!</definedName>
    <definedName name="HSVC1">#REF!</definedName>
    <definedName name="HSVC2">#REF!</definedName>
    <definedName name="HSVC3">#REF!</definedName>
    <definedName name="hsvl">#REF!</definedName>
    <definedName name="HSXA">#REF!</definedName>
    <definedName name="HT">#REF!</definedName>
    <definedName name="htdd2003">#REF!</definedName>
    <definedName name="HTNC">#REF!</definedName>
    <definedName name="HTS">#REF!</definedName>
    <definedName name="HTU">#REF!</definedName>
    <definedName name="HTVL">#REF!</definedName>
    <definedName name="HV">#REF!</definedName>
    <definedName name="HVBC">#REF!</definedName>
    <definedName name="HVC">#REF!</definedName>
    <definedName name="HVL">#REF!</definedName>
    <definedName name="HVP">#REF!</definedName>
    <definedName name="hvt">#REF!</definedName>
    <definedName name="hvtb">#REF!</definedName>
    <definedName name="hvttt">#REF!</definedName>
    <definedName name="I">#REF!</definedName>
    <definedName name="I2É6">#REF!</definedName>
    <definedName name="IDLAB_COST">#REF!</definedName>
    <definedName name="IND_LAB">#REF!</definedName>
    <definedName name="INDMANP">#REF!</definedName>
    <definedName name="INF">#REF!</definedName>
    <definedName name="inputCosti">#REF!</definedName>
    <definedName name="inputLf">#REF!</definedName>
    <definedName name="inputWTP">#REF!</definedName>
    <definedName name="INT">#REF!</definedName>
    <definedName name="InteriorWork">#REF!</definedName>
    <definedName name="Ing">#REF!</definedName>
    <definedName name="IS_a">#REF!</definedName>
    <definedName name="IS_Clay">#REF!</definedName>
    <definedName name="IS_pH">#REF!</definedName>
    <definedName name="itd1.5">#REF!</definedName>
    <definedName name="itdd1.5">#REF!</definedName>
    <definedName name="itddgoi">#REF!</definedName>
    <definedName name="itdg">#REF!</definedName>
    <definedName name="itdgoi">#REF!</definedName>
    <definedName name="ith1.5">#REF!</definedName>
    <definedName name="ithg">#REF!</definedName>
    <definedName name="ithgoi">#REF!</definedName>
    <definedName name="IWTP">#REF!</definedName>
    <definedName name="J.O">#REF!</definedName>
    <definedName name="J.O_GT">#REF!</definedName>
    <definedName name="j356C8">#REF!</definedName>
    <definedName name="k">#REF!</definedName>
    <definedName name="K_Class1">#REF!</definedName>
    <definedName name="K_Class2">#REF!</definedName>
    <definedName name="K_Class3">#REF!</definedName>
    <definedName name="K_Class4">#REF!</definedName>
    <definedName name="K_Class5">#REF!</definedName>
    <definedName name="K_con">#REF!</definedName>
    <definedName name="K_L">#REF!</definedName>
    <definedName name="K_lchae">#REF!</definedName>
    <definedName name="K_run">#REF!</definedName>
    <definedName name="K_sed">#REF!</definedName>
    <definedName name="k14s">#REF!</definedName>
    <definedName name="kcdd">#REF!</definedName>
    <definedName name="kcg">#REF!</definedName>
    <definedName name="kcong">#REF!</definedName>
    <definedName name="KDC">#REF!</definedName>
    <definedName name="Kepcapcacloai">#REF!</definedName>
    <definedName name="KFFMAX">#REF!</definedName>
    <definedName name="KFFMIN">#REF!</definedName>
    <definedName name="kich250t">#REF!</definedName>
    <definedName name="kich500t">#REF!</definedName>
    <definedName name="kipdien">#REF!</definedName>
    <definedName name="kkk">#REF!</definedName>
    <definedName name="KL_C">#REF!</definedName>
    <definedName name="kl_ME">#REF!</definedName>
    <definedName name="KLC">#REF!</definedName>
    <definedName name="kldd1p">#REF!</definedName>
    <definedName name="KLFMAX">#REF!</definedName>
    <definedName name="KLFMIN">#REF!</definedName>
    <definedName name="KLGT2">#REF!</definedName>
    <definedName name="KLGT3">#REF!</definedName>
    <definedName name="KLHC15">#REF!</definedName>
    <definedName name="KLHC25">#REF!</definedName>
    <definedName name="KLLC15">#REF!</definedName>
    <definedName name="KLLC25">#REF!</definedName>
    <definedName name="KLMC15">#REF!</definedName>
    <definedName name="KLMC25">#REF!</definedName>
    <definedName name="Kng">#REF!</definedName>
    <definedName name="kp1ph">#REF!</definedName>
    <definedName name="KSTK">#REF!</definedName>
    <definedName name="Kte">#REF!</definedName>
    <definedName name="KVC">#REF!</definedName>
    <definedName name="Kxc">#REF!</definedName>
    <definedName name="Kxp">#REF!</definedName>
    <definedName name="khanang">#REF!</definedName>
    <definedName name="Khanhdonnoitrunggiannoidieuchinh">#REF!</definedName>
    <definedName name="khoanda">#REF!</definedName>
    <definedName name="khong">#REF!</definedName>
    <definedName name="l">#REF!</definedName>
    <definedName name="Lab_tec">#REF!</definedName>
    <definedName name="Labour_cost">#REF!</definedName>
    <definedName name="Lac_tec">#REF!</definedName>
    <definedName name="lan">#REF!</definedName>
    <definedName name="lancan">#REF!</definedName>
    <definedName name="LandPreperationWage">#REF!</definedName>
    <definedName name="laodam">#REF!</definedName>
    <definedName name="lapa">#REF!</definedName>
    <definedName name="lapb">#REF!</definedName>
    <definedName name="lapc">#REF!</definedName>
    <definedName name="Lcot">#REF!</definedName>
    <definedName name="Ld">#REF!</definedName>
    <definedName name="Lmk">#REF!</definedName>
    <definedName name="LMU">#REF!</definedName>
    <definedName name="LMUSelected">#REF!</definedName>
    <definedName name="LN">#REF!</definedName>
    <definedName name="lop17.5">#REF!</definedName>
    <definedName name="Loss_tec">#REF!</definedName>
    <definedName name="LRMC">#REF!</definedName>
    <definedName name="LT_TB">#REF!</definedName>
    <definedName name="Ltt">#REF!</definedName>
    <definedName name="lu15.5">#REF!</definedName>
    <definedName name="lurung">#REF!</definedName>
    <definedName name="luuthong">#REF!</definedName>
    <definedName name="lVC">#REF!</definedName>
    <definedName name="LX100N">#REF!</definedName>
    <definedName name="m">#REF!</definedName>
    <definedName name="M0.4">#REF!</definedName>
    <definedName name="M10aa1p">#REF!</definedName>
    <definedName name="M12ba3p">#REF!</definedName>
    <definedName name="M12bb1p">#REF!</definedName>
    <definedName name="M12bnnc">#REF!</definedName>
    <definedName name="M12bnvl">#REF!</definedName>
    <definedName name="M12cbnc">#REF!</definedName>
    <definedName name="M12cbvl">#REF!</definedName>
    <definedName name="M14bb1p">#REF!</definedName>
    <definedName name="M2H">#REF!</definedName>
    <definedName name="m8aanc">#REF!</definedName>
    <definedName name="m8aavl">#REF!</definedName>
    <definedName name="Ma3pnc">#REF!</definedName>
    <definedName name="Ma3pvl">#REF!</definedName>
    <definedName name="Maa3pnc">#REF!</definedName>
    <definedName name="Maa3pvl">#REF!</definedName>
    <definedName name="macbt">#REF!</definedName>
    <definedName name="MAJ_CON_EQP">#REF!</definedName>
    <definedName name="MakeIt">#REF!</definedName>
    <definedName name="Masonry">#REF!</definedName>
    <definedName name="maybua">#REF!</definedName>
    <definedName name="maycay">#REF!</definedName>
    <definedName name="mayphunson">#REF!</definedName>
    <definedName name="Mba1p">#REF!</definedName>
    <definedName name="Mba3p">#REF!</definedName>
    <definedName name="Mbb3p">#REF!</definedName>
    <definedName name="Mbn1p">#REF!</definedName>
    <definedName name="MBT">#REF!</definedName>
    <definedName name="mc">#REF!</definedName>
    <definedName name="mc1.5">#REF!</definedName>
    <definedName name="mc1.5s7">#REF!</definedName>
    <definedName name="mcgd">#REF!</definedName>
    <definedName name="mcgds7">#REF!</definedName>
    <definedName name="MDBT">#REF!</definedName>
    <definedName name="me">#REF!</definedName>
    <definedName name="Mè_A1">#REF!</definedName>
    <definedName name="Mè_A2">#REF!</definedName>
    <definedName name="MetalWork">#REF!</definedName>
    <definedName name="MG_A">#REF!</definedName>
    <definedName name="MIH">#REF!</definedName>
    <definedName name="MiscellaneousWork">#REF!</definedName>
    <definedName name="MN">#REF!</definedName>
    <definedName name="Morning">#REF!</definedName>
    <definedName name="mp1x25">#REF!</definedName>
    <definedName name="mrai">#REF!</definedName>
    <definedName name="msan">#REF!</definedName>
    <definedName name="MTCLD">#REF!</definedName>
    <definedName name="MTCMB">#REF!</definedName>
    <definedName name="MTCT">#REF!</definedName>
    <definedName name="MTMAC12">#REF!</definedName>
    <definedName name="MTN">#REF!</definedName>
    <definedName name="mtram">#REF!</definedName>
    <definedName name="MUA">#REF!</definedName>
    <definedName name="mui">#REF!</definedName>
    <definedName name="mxuc">#REF!</definedName>
    <definedName name="myle">#REF!</definedName>
    <definedName name="n">#REF!</definedName>
    <definedName name="N_Class1">#REF!</definedName>
    <definedName name="N_Class2">#REF!</definedName>
    <definedName name="N_Class3">#REF!</definedName>
    <definedName name="N_Class4">#REF!</definedName>
    <definedName name="N_Class5">#REF!</definedName>
    <definedName name="N_con">#REF!</definedName>
    <definedName name="N_lchae">#REF!</definedName>
    <definedName name="N_run">#REF!</definedName>
    <definedName name="N_sed">#REF!</definedName>
    <definedName name="N_volae">#REF!</definedName>
    <definedName name="n1pig">#REF!</definedName>
    <definedName name="n1pind">#REF!</definedName>
    <definedName name="n1pint">#REF!</definedName>
    <definedName name="n1ping">#REF!</definedName>
    <definedName name="nc">#REF!</definedName>
    <definedName name="nc.3">#REF!</definedName>
    <definedName name="nc.4">#REF!</definedName>
    <definedName name="nc_betong200">#REF!</definedName>
    <definedName name="nc_btm10">#REF!</definedName>
    <definedName name="nc_btm100">#REF!</definedName>
    <definedName name="nc_cotpha">#REF!</definedName>
    <definedName name="nc1p">#REF!</definedName>
    <definedName name="nc2.5">#REF!</definedName>
    <definedName name="nc2.7">#REF!</definedName>
    <definedName name="nc3.2">#REF!</definedName>
    <definedName name="nc3.5">#REF!</definedName>
    <definedName name="nc3.7">#REF!</definedName>
    <definedName name="nc3p">#REF!</definedName>
    <definedName name="nc4.5">#REF!</definedName>
    <definedName name="NCBD100">#REF!</definedName>
    <definedName name="NCBD200">#REF!</definedName>
    <definedName name="NCBD250">#REF!</definedName>
    <definedName name="NCcap0.7">#REF!</definedName>
    <definedName name="NCcap1">#REF!</definedName>
    <definedName name="nccs">#REF!</definedName>
    <definedName name="ncday35">#REF!</definedName>
    <definedName name="ncday50">#REF!</definedName>
    <definedName name="ncday70">#REF!</definedName>
    <definedName name="ncday95">#REF!</definedName>
    <definedName name="NCGF">#REF!</definedName>
    <definedName name="ncgff">#REF!</definedName>
    <definedName name="NCKday">#REF!</definedName>
    <definedName name="NCKT">#REF!</definedName>
    <definedName name="NCLD">#REF!</definedName>
    <definedName name="ncmt2">#REF!</definedName>
    <definedName name="NCPP">#REF!</definedName>
    <definedName name="NCT">#REF!</definedName>
    <definedName name="nctn">#REF!</definedName>
    <definedName name="nctram">#REF!</definedName>
    <definedName name="NCVC100">#REF!</definedName>
    <definedName name="NCVC200">#REF!</definedName>
    <definedName name="NCVC250">#REF!</definedName>
    <definedName name="NCVC3P">#REF!</definedName>
    <definedName name="ndc">#REF!</definedName>
    <definedName name="NDFN">#REF!</definedName>
    <definedName name="NDFP">#REF!</definedName>
    <definedName name="neo">#REF!</definedName>
    <definedName name="NET">#REF!</definedName>
    <definedName name="NET_1">#REF!</definedName>
    <definedName name="NET_ANA">#REF!</definedName>
    <definedName name="NET_ANA_1">#REF!</definedName>
    <definedName name="NET_ANA_2">#REF!</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nc3p">#REF!</definedName>
    <definedName name="nint1p">#REF!</definedName>
    <definedName name="nintnc1p">#REF!</definedName>
    <definedName name="nintvl1p">#REF!</definedName>
    <definedName name="ninvl3p">#REF!</definedName>
    <definedName name="ning1p">#REF!</definedName>
    <definedName name="ningnc1p">#REF!</definedName>
    <definedName name="ningvl1p">#REF!</definedName>
    <definedName name="nkhi">#REF!</definedName>
    <definedName name="nl">#REF!</definedName>
    <definedName name="NL12nc">#REF!</definedName>
    <definedName name="NL12vl">#REF!</definedName>
    <definedName name="nl1p">#REF!</definedName>
    <definedName name="nl3p">#REF!</definedName>
    <definedName name="NLFElse">#REF!</definedName>
    <definedName name="NLHC15">#REF!</definedName>
    <definedName name="NLHC25">#REF!</definedName>
    <definedName name="NLLC15">#REF!</definedName>
    <definedName name="NLLC25">#REF!</definedName>
    <definedName name="NLMC15">#REF!</definedName>
    <definedName name="NLMC25">#REF!</definedName>
    <definedName name="nlnc3p">#REF!</definedName>
    <definedName name="nlnc3pha">#REF!</definedName>
    <definedName name="NLTK1p">#REF!</definedName>
    <definedName name="nlvl3p">#REF!</definedName>
    <definedName name="nn1p">#REF!</definedName>
    <definedName name="nn3p">#REF!</definedName>
    <definedName name="nnnc3p">#REF!</definedName>
    <definedName name="nnvl3p">#REF!</definedName>
    <definedName name="No">#REF!</definedName>
    <definedName name="nqd">#REF!</definedName>
    <definedName name="NrYC">#REF!</definedName>
    <definedName name="nsc">#REF!</definedName>
    <definedName name="nsk">#REF!</definedName>
    <definedName name="nuoc">#REF!</definedName>
    <definedName name="Nut_tec">#REF!</definedName>
    <definedName name="NVF">#REF!</definedName>
    <definedName name="nxc">#REF!</definedName>
    <definedName name="NH">#REF!</definedName>
    <definedName name="nhn">#REF!</definedName>
    <definedName name="NHot">#REF!</definedName>
    <definedName name="nhu">#REF!</definedName>
    <definedName name="nhua">#REF!</definedName>
    <definedName name="nhuad">#REF!</definedName>
    <definedName name="O">#REF!</definedName>
    <definedName name="O_M">#REF!</definedName>
    <definedName name="OD">#REF!</definedName>
    <definedName name="ODC">#REF!</definedName>
    <definedName name="ODS">#REF!</definedName>
    <definedName name="ODU">#REF!</definedName>
    <definedName name="OM">#REF!</definedName>
    <definedName name="OMC">#REF!</definedName>
    <definedName name="OME">#REF!</definedName>
    <definedName name="OMW">#REF!</definedName>
    <definedName name="Ongbaovecap">#REF!</definedName>
    <definedName name="Ongnoiday">#REF!</definedName>
    <definedName name="Ongnoidaybulongtachongrungtabu">#REF!</definedName>
    <definedName name="OngPVC">#REF!</definedName>
    <definedName name="ongren">#REF!</definedName>
    <definedName name="OOM">#REF!</definedName>
    <definedName name="options">#REF!</definedName>
    <definedName name="ophom">#REF!</definedName>
    <definedName name="ORD">#REF!</definedName>
    <definedName name="ORF">#REF!</definedName>
    <definedName name="otnmc">#REF!</definedName>
    <definedName name="oto10t">#REF!</definedName>
    <definedName name="oto12t">#REF!</definedName>
    <definedName name="oto5m3">#REF!</definedName>
    <definedName name="oto5t">#REF!</definedName>
    <definedName name="oto7t">#REF!</definedName>
    <definedName name="OtherWork">#REF!</definedName>
    <definedName name="OutRow">#REF!</definedName>
    <definedName name="P_Class1">#REF!</definedName>
    <definedName name="P_Class2">#REF!</definedName>
    <definedName name="P_Class3">#REF!</definedName>
    <definedName name="P_Class4">#REF!</definedName>
    <definedName name="P_Class5">#REF!</definedName>
    <definedName name="P_con">#REF!</definedName>
    <definedName name="P_run">#REF!</definedName>
    <definedName name="P_sed">#REF!</definedName>
    <definedName name="Painting">#REF!</definedName>
    <definedName name="Pe_Class1">#REF!</definedName>
    <definedName name="Pe_Class2">#REF!</definedName>
    <definedName name="Pe_Class3">#REF!</definedName>
    <definedName name="Pe_Class4">#REF!</definedName>
    <definedName name="Pe_Class5">#REF!</definedName>
    <definedName name="PFF">#REF!</definedName>
    <definedName name="PK">#REF!</definedName>
    <definedName name="Plaster">#REF!</definedName>
    <definedName name="Poppy">#REF!</definedName>
    <definedName name="PRC">#REF!</definedName>
    <definedName name="PrecNden">#REF!</definedName>
    <definedName name="PRICE">#REF!</definedName>
    <definedName name="PRICE1">#REF!</definedName>
    <definedName name="Prin1">#REF!</definedName>
    <definedName name="Prin10">#REF!</definedName>
    <definedName name="Prin11">#REF!</definedName>
    <definedName name="Prin12">#REF!</definedName>
    <definedName name="Prin15">#REF!</definedName>
    <definedName name="Prin16">#REF!</definedName>
    <definedName name="Prin18">#REF!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_xlnm.Print_Titles" localSheetId="0">'Phương án chi tiết'!$4:$6</definedName>
    <definedName name="PRINT_TITLES_MI">#REF!</definedName>
    <definedName name="PRINTA">#REF!</definedName>
    <definedName name="PRINTB">#REF!</definedName>
    <definedName name="PRINTC">#REF!</definedName>
    <definedName name="PROPOSAL">#REF!</definedName>
    <definedName name="PT_A1">#REF!</definedName>
    <definedName name="PT_A2">#REF!</definedName>
    <definedName name="PT_Duong">#REF!</definedName>
    <definedName name="PT_P1">#REF!</definedName>
    <definedName name="PT_P10">#REF!</definedName>
    <definedName name="PT_P11">#REF!</definedName>
    <definedName name="PT_P2">#REF!</definedName>
    <definedName name="PT_P3">#REF!</definedName>
    <definedName name="PT_P4">#REF!</definedName>
    <definedName name="PT_P5">#REF!</definedName>
    <definedName name="PT_P6">#REF!</definedName>
    <definedName name="PT_P7">#REF!</definedName>
    <definedName name="PT_P8">#REF!</definedName>
    <definedName name="PT_P9">#REF!</definedName>
    <definedName name="ptdg">#REF!</definedName>
    <definedName name="PTDG_cau">#REF!</definedName>
    <definedName name="PTVL10">#REF!</definedName>
    <definedName name="PTVL11">#REF!</definedName>
    <definedName name="PTVL12">#REF!</definedName>
    <definedName name="PTVLC51">#REF!</definedName>
    <definedName name="PTVLM51">#REF!</definedName>
    <definedName name="PTVLN51">#REF!</definedName>
    <definedName name="pvd">#REF!</definedName>
    <definedName name="PHC">#REF!</definedName>
    <definedName name="phennua">#REF!</definedName>
    <definedName name="Pheuhopgang">#REF!</definedName>
    <definedName name="phongnuoc">#REF!</definedName>
    <definedName name="phtuyen">#REF!</definedName>
    <definedName name="phu_luc_vua">#REF!</definedName>
    <definedName name="phugia">#REF!</definedName>
    <definedName name="Phukienduongday">#REF!</definedName>
    <definedName name="QC">#REF!</definedName>
    <definedName name="QDD">#REF!</definedName>
    <definedName name="qtcgdII">#REF!</definedName>
    <definedName name="qtdm">#REF!</definedName>
    <definedName name="qttgdII">#REF!</definedName>
    <definedName name="quehan">#REF!</definedName>
    <definedName name="Ra">#REF!</definedName>
    <definedName name="ra11p">#REF!</definedName>
    <definedName name="ra13p">#REF!</definedName>
    <definedName name="Racot">#REF!</definedName>
    <definedName name="Radam">#REF!</definedName>
    <definedName name="RCF">#REF!</definedName>
    <definedName name="RCKM">#REF!</definedName>
    <definedName name="Rcsd">#REF!</definedName>
    <definedName name="Rctc">#REF!</definedName>
    <definedName name="Rctt">#REF!</definedName>
    <definedName name="RDEC">#REF!</definedName>
    <definedName name="RDEFF">#REF!</definedName>
    <definedName name="RDFC">#REF!</definedName>
    <definedName name="RDFU">#REF!</definedName>
    <definedName name="RDLIF">#REF!</definedName>
    <definedName name="RDOM">#REF!</definedName>
    <definedName name="RDPC">#REF!</definedName>
    <definedName name="rdpcf">#REF!</definedName>
    <definedName name="RDRC">#REF!</definedName>
    <definedName name="RDRF">#REF!</definedName>
    <definedName name="RECOUT">#REF!</definedName>
    <definedName name="REG">#REF!</definedName>
    <definedName name="RFP003A">#REF!</definedName>
    <definedName name="RFP003B">#REF!</definedName>
    <definedName name="RFP003C">#REF!</definedName>
    <definedName name="RFP003D">#REF!</definedName>
    <definedName name="RFP003E">#REF!</definedName>
    <definedName name="RFP003F">#REF!</definedName>
    <definedName name="RGLIF">#REF!</definedName>
    <definedName name="RHEC">#REF!</definedName>
    <definedName name="RHEFF">#REF!</definedName>
    <definedName name="RHHC">#REF!</definedName>
    <definedName name="RHLIF">#REF!</definedName>
    <definedName name="RHOM">#REF!</definedName>
    <definedName name="RIR">#REF!</definedName>
    <definedName name="RLF">#REF!</definedName>
    <definedName name="RLKM">#REF!</definedName>
    <definedName name="RLL">#REF!</definedName>
    <definedName name="RLOM">#REF!</definedName>
    <definedName name="Rn">#REF!</definedName>
    <definedName name="Rncot">#REF!</definedName>
    <definedName name="Rndam">#REF!</definedName>
    <definedName name="RoofingWork">#REF!</definedName>
    <definedName name="RPHEC">#REF!</definedName>
    <definedName name="RPHLIF">#REF!</definedName>
    <definedName name="RPHOM">#REF!</definedName>
    <definedName name="RPHPC">#REF!</definedName>
    <definedName name="RSBC">#REF!</definedName>
    <definedName name="RSBLIF">#REF!</definedName>
    <definedName name="RSD">#REF!</definedName>
    <definedName name="RSIC">#REF!</definedName>
    <definedName name="RSIN">#REF!</definedName>
    <definedName name="RSLIF">#REF!</definedName>
    <definedName name="RSOM">#REF!</definedName>
    <definedName name="RSPI">#REF!</definedName>
    <definedName name="RSSC">#REF!</definedName>
    <definedName name="RTC">#REF!</definedName>
    <definedName name="RTT">#REF!</definedName>
    <definedName name="Ru">#REF!</definedName>
    <definedName name="RWTPlo">#REF!</definedName>
    <definedName name="RWTPhi">#REF!</definedName>
    <definedName name="s3tb">#REF!</definedName>
    <definedName name="s4tb">#REF!</definedName>
    <definedName name="s51.5">#REF!</definedName>
    <definedName name="s5tb">#REF!</definedName>
    <definedName name="s71.5">#REF!</definedName>
    <definedName name="s7tb">#REF!</definedName>
    <definedName name="SBBK">#REF!</definedName>
    <definedName name="sbc">#REF!</definedName>
    <definedName name="SCH">#REF!</definedName>
    <definedName name="SDMONG">#REF!</definedName>
    <definedName name="Sheet1">#REF!</definedName>
    <definedName name="sho">#REF!</definedName>
    <definedName name="SIZE">#REF!</definedName>
    <definedName name="skt">#REF!</definedName>
    <definedName name="SL_CRD">#REF!</definedName>
    <definedName name="SL_CRS">#REF!</definedName>
    <definedName name="SL_CS">#REF!</definedName>
    <definedName name="SL_DD">#REF!</definedName>
    <definedName name="SLT">#REF!</definedName>
    <definedName name="SM">#REF!</definedName>
    <definedName name="SMBA">#REF!</definedName>
    <definedName name="SMK">#REF!</definedName>
    <definedName name="Sng">#REF!</definedName>
    <definedName name="soc3p">#REF!</definedName>
    <definedName name="Soi">#REF!</definedName>
    <definedName name="soichon12">#REF!</definedName>
    <definedName name="soichon24">#REF!</definedName>
    <definedName name="soichon46">#REF!</definedName>
    <definedName name="soichon4x6">#REF!</definedName>
    <definedName name="solieu">#REF!</definedName>
    <definedName name="son">#REF!</definedName>
    <definedName name="sonduong">#REF!</definedName>
    <definedName name="SORT">#REF!</definedName>
    <definedName name="Sothutu">#REF!</definedName>
    <definedName name="SPEC">#REF!</definedName>
    <definedName name="SPECSUMMARY">#REF!</definedName>
    <definedName name="spk1p">#REF!</definedName>
    <definedName name="sss">#REF!</definedName>
    <definedName name="st">#REF!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#REF!</definedName>
    <definedName name="SU">#REF!</definedName>
    <definedName name="sub">#REF!</definedName>
    <definedName name="SUL">#REF!</definedName>
    <definedName name="SUMITOMO">#REF!</definedName>
    <definedName name="SUMITOMO_GT">#REF!</definedName>
    <definedName name="SUMMARY">#REF!</definedName>
    <definedName name="sur">#REF!</definedName>
    <definedName name="SVC">#REF!</definedName>
    <definedName name="T">#REF!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æng_H_P_TBA">#REF!</definedName>
    <definedName name="Tæng_Hîp_35">#REF!</definedName>
    <definedName name="taluydac2">#REF!</definedName>
    <definedName name="taluydc1">#REF!</definedName>
    <definedName name="taluydc2">#REF!</definedName>
    <definedName name="taluydc3">#REF!</definedName>
    <definedName name="taluydc4">#REF!</definedName>
    <definedName name="tamvia">#REF!</definedName>
    <definedName name="TaPLoc">#REF!</definedName>
    <definedName name="taun">#REF!</definedName>
    <definedName name="TB_CTO">#REF!</definedName>
    <definedName name="TB_TBA">#REF!</definedName>
    <definedName name="TBA">#REF!</definedName>
    <definedName name="tbmc">#REF!</definedName>
    <definedName name="tbphunson">#REF!</definedName>
    <definedName name="TBSGP">#REF!</definedName>
    <definedName name="tbtram">#REF!</definedName>
    <definedName name="TC">#REF!</definedName>
    <definedName name="TC_NHANH1">#REF!</definedName>
    <definedName name="td10vl">#REF!</definedName>
    <definedName name="td12nc">#REF!</definedName>
    <definedName name="td1p">#REF!</definedName>
    <definedName name="td3p">#REF!</definedName>
    <definedName name="tdia">#REF!</definedName>
    <definedName name="tdnc1p">#REF!</definedName>
    <definedName name="TDT">#REF!</definedName>
    <definedName name="tdtr2cnc">#REF!</definedName>
    <definedName name="tdtr2cvl">#REF!</definedName>
    <definedName name="tdvl1p">#REF!</definedName>
    <definedName name="TemporaryWork">#REF!</definedName>
    <definedName name="TenCap">#REF!</definedName>
    <definedName name="tenvung">#REF!</definedName>
    <definedName name="Tengoi">#REF!</definedName>
    <definedName name="TGLS">#REF!</definedName>
    <definedName name="TI">#REF!</definedName>
    <definedName name="Tien">#REF!</definedName>
    <definedName name="TIENLUONG">#REF!</definedName>
    <definedName name="Tiep_dia">#REF!</definedName>
    <definedName name="TileStone">#REF!</definedName>
    <definedName name="tinhqd">#REF!</definedName>
    <definedName name="TIT">#REF!</definedName>
    <definedName name="TITAN">#REF!</definedName>
    <definedName name="TKP">#REF!</definedName>
    <definedName name="TLAC120">#REF!</definedName>
    <definedName name="TLAC35">#REF!</definedName>
    <definedName name="TLAC50">#REF!</definedName>
    <definedName name="TLAC70">#REF!</definedName>
    <definedName name="TLAC95">#REF!</definedName>
    <definedName name="TLDa">#REF!</definedName>
    <definedName name="TLdat">#REF!</definedName>
    <definedName name="TLDM">#REF!</definedName>
    <definedName name="Tle">#REF!</definedName>
    <definedName name="TLR">#REF!</definedName>
    <definedName name="TMDT1">#REF!</definedName>
    <definedName name="TMDT2">#REF!</definedName>
    <definedName name="TMDTmoi">#REF!</definedName>
    <definedName name="tmm1.5">#REF!</definedName>
    <definedName name="tmmg">#REF!</definedName>
    <definedName name="TMProtection">#REF!</definedName>
    <definedName name="TN">#REF!</definedName>
    <definedName name="TN_CTO">#REF!</definedName>
    <definedName name="toadocap">#REF!</definedName>
    <definedName name="Toanbo">#REF!</definedName>
    <definedName name="toidien">#REF!</definedName>
    <definedName name="Tonmai">#REF!</definedName>
    <definedName name="tong">#REF!</definedName>
    <definedName name="TONG_DU_TOAN">#REF!</definedName>
    <definedName name="TPcaphe">#REF!</definedName>
    <definedName name="TPLRP">#REF!</definedName>
    <definedName name="ts">#REF!</definedName>
    <definedName name="tsI">#REF!</definedName>
    <definedName name="TT_1P">#REF!</definedName>
    <definedName name="TT_3p">#REF!</definedName>
    <definedName name="ttbt">#REF!</definedName>
    <definedName name="TTCto">#REF!</definedName>
    <definedName name="TTDZ">#REF!</definedName>
    <definedName name="TTDZ04">#REF!</definedName>
    <definedName name="TTDZ35">#REF!</definedName>
    <definedName name="TTLo62">#REF!</definedName>
    <definedName name="ttt">#REF!</definedName>
    <definedName name="tttb">#REF!</definedName>
    <definedName name="TTVAn5">#REF!</definedName>
    <definedName name="tthi">#REF!</definedName>
    <definedName name="ttronmk">#REF!</definedName>
    <definedName name="Tuong_dau_HD">#REF!</definedName>
    <definedName name="Tuvan">#REF!</definedName>
    <definedName name="tv75nc">#REF!</definedName>
    <definedName name="tv75vl">#REF!</definedName>
    <definedName name="ty">#REF!</definedName>
    <definedName name="ty_le">#REF!</definedName>
    <definedName name="ty_le_BTN">#REF!</definedName>
    <definedName name="Ty_le1">#REF!</definedName>
    <definedName name="TH.CTrinh">#REF!</definedName>
    <definedName name="TH.tinh">#REF!</definedName>
    <definedName name="th3x15">#REF!</definedName>
    <definedName name="thai">#REF!</definedName>
    <definedName name="Thang">#REF!</definedName>
    <definedName name="Thang_Long">#REF!</definedName>
    <definedName name="Thang_Long_GT">#REF!</definedName>
    <definedName name="thanh">#REF!</definedName>
    <definedName name="Thanh_CT">#REF!</definedName>
    <definedName name="Thautinh">#REF!</definedName>
    <definedName name="THchon">#REF!</definedName>
    <definedName name="thdt">#REF!</definedName>
    <definedName name="THDT_HT_DAO_THUONG">#REF!</definedName>
    <definedName name="THDT_HT_XOM_NOI">#REF!</definedName>
    <definedName name="THDT_NPP_XOM_NOI">#REF!</definedName>
    <definedName name="THDT_TBA_XOM_NOI">#REF!</definedName>
    <definedName name="thep">#REF!</definedName>
    <definedName name="THEP_D32">#REF!</definedName>
    <definedName name="thepbuoc">#REF!</definedName>
    <definedName name="thepcdc">#REF!</definedName>
    <definedName name="thepDet75x7">#REF!</definedName>
    <definedName name="ThepDinh">#REF!</definedName>
    <definedName name="thepgoc25_60">#REF!</definedName>
    <definedName name="thepgoc63_75">#REF!</definedName>
    <definedName name="ThepGoc75x6">#REF!</definedName>
    <definedName name="thepgoc80_100">#REF!</definedName>
    <definedName name="theptam">#REF!</definedName>
    <definedName name="theptb">#REF!</definedName>
    <definedName name="theptron12">#REF!</definedName>
    <definedName name="theptron14_22">#REF!</definedName>
    <definedName name="theptron6_8">#REF!</definedName>
    <definedName name="thephinh">#REF!</definedName>
    <definedName name="THGO1pnc">#REF!</definedName>
    <definedName name="thht">#REF!</definedName>
    <definedName name="THI">#REF!</definedName>
    <definedName name="THKP160">#REF!</definedName>
    <definedName name="thkp3">#REF!</definedName>
    <definedName name="Thnghiem">#REF!</definedName>
    <definedName name="thop">#REF!</definedName>
    <definedName name="THQT">#REF!</definedName>
    <definedName name="thtt">#REF!</definedName>
    <definedName name="thtr15">#REF!</definedName>
    <definedName name="THU">#REF!</definedName>
    <definedName name="thuocno">#REF!</definedName>
    <definedName name="thvl">#REF!</definedName>
    <definedName name="tr1x15">#REF!</definedName>
    <definedName name="tr3x100">#REF!</definedName>
    <definedName name="Tra_DM_su_dung">#REF!</definedName>
    <definedName name="Tra_don_gia_KS">#REF!</definedName>
    <definedName name="Tra_DTCT">#REF!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1">#REF!</definedName>
    <definedName name="TRADE2">#REF!</definedName>
    <definedName name="tram100">#REF!</definedName>
    <definedName name="tram1x25">#REF!</definedName>
    <definedName name="TRaRu">#REF!</definedName>
    <definedName name="tron250l">#REF!</definedName>
    <definedName name="tron25th">#REF!</definedName>
    <definedName name="tron60th">#REF!</definedName>
    <definedName name="tron80l">#REF!</definedName>
    <definedName name="TronD10D18">#REF!</definedName>
    <definedName name="TronD6D8">#REF!</definedName>
    <definedName name="Trô_P1">#REF!</definedName>
    <definedName name="Trô_P10">#REF!</definedName>
    <definedName name="Trô_P11">#REF!</definedName>
    <definedName name="Trô_P2">#REF!</definedName>
    <definedName name="Trô_P3">#REF!</definedName>
    <definedName name="Trô_P4">#REF!</definedName>
    <definedName name="Trô_P5">#REF!</definedName>
    <definedName name="Trô_P6">#REF!</definedName>
    <definedName name="Trô_P7">#REF!</definedName>
    <definedName name="Trô_P8">#REF!</definedName>
    <definedName name="Trô_P9">#REF!</definedName>
    <definedName name="trt">#REF!</definedName>
    <definedName name="UNL">#REF!</definedName>
    <definedName name="upnoc">#REF!</definedName>
    <definedName name="upperlowlandlimit">#REF!</definedName>
    <definedName name="USCT">#REF!</definedName>
    <definedName name="USCTKU">#REF!</definedName>
    <definedName name="USD">#REF!</definedName>
    <definedName name="USKC">#REF!</definedName>
    <definedName name="USNC">#REF!</definedName>
    <definedName name="v">#REF!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#REF!</definedName>
    <definedName name="vanchuyencoc">#REF!</definedName>
    <definedName name="vankhuon">#REF!</definedName>
    <definedName name="vanthang">#REF!</definedName>
    <definedName name="VARIINST">#REF!</definedName>
    <definedName name="VARIPURC">#REF!</definedName>
    <definedName name="vat">#REF!</definedName>
    <definedName name="VAT_04">#REF!</definedName>
    <definedName name="VAT_22">#REF!</definedName>
    <definedName name="VAT_35">#REF!</definedName>
    <definedName name="VAT_Cto">#REF!</definedName>
    <definedName name="VAT_TB">#REF!</definedName>
    <definedName name="VAT_TBA">#REF!</definedName>
    <definedName name="VAT_XLTBA">#REF!</definedName>
    <definedName name="vatlieu">#REF!</definedName>
    <definedName name="vbtchongnuocm300">#REF!</definedName>
    <definedName name="vbtm150">#REF!</definedName>
    <definedName name="vbtm300">#REF!</definedName>
    <definedName name="vbtm400">#REF!</definedName>
    <definedName name="vc">#REF!</definedName>
    <definedName name="VCC">#REF!</definedName>
    <definedName name="vccat0.4">#REF!</definedName>
    <definedName name="vccatv">#REF!</definedName>
    <definedName name="vccot0.4">#REF!</definedName>
    <definedName name="vccot35">#REF!</definedName>
    <definedName name="vccott">#REF!</definedName>
    <definedName name="vccottt">#REF!</definedName>
    <definedName name="VCD">#REF!</definedName>
    <definedName name="vcda">#REF!</definedName>
    <definedName name="vcda0.4">#REF!</definedName>
    <definedName name="vcdatc2">#REF!</definedName>
    <definedName name="vcdatc3">#REF!</definedName>
    <definedName name="vcday">#REF!</definedName>
    <definedName name="vcdbt">#REF!</definedName>
    <definedName name="VCDC400">#REF!</definedName>
    <definedName name="vcdctc">#REF!</definedName>
    <definedName name="vcdd">#REF!</definedName>
    <definedName name="vcdt">#REF!</definedName>
    <definedName name="vcdtb">#REF!</definedName>
    <definedName name="vcdungcu0.4">#REF!</definedName>
    <definedName name="vcg">#REF!</definedName>
    <definedName name="vcgo">#REF!</definedName>
    <definedName name="vcgo0.4">#REF!</definedName>
    <definedName name="vcn">#REF!</definedName>
    <definedName name="vcnuoc0.4">#REF!</definedName>
    <definedName name="VCP">#REF!</definedName>
    <definedName name="vcpk">#REF!</definedName>
    <definedName name="VCS">#REF!</definedName>
    <definedName name="vcsat0.4">#REF!</definedName>
    <definedName name="vcsu">#REF!</definedName>
    <definedName name="vct">#REF!</definedName>
    <definedName name="vctb">#REF!</definedName>
    <definedName name="vctmong">#REF!</definedName>
    <definedName name="VCTT">#REF!</definedName>
    <definedName name="vctre">#REF!</definedName>
    <definedName name="vcxi">#REF!</definedName>
    <definedName name="vcxm">#REF!</definedName>
    <definedName name="vcxm0.4">#REF!</definedName>
    <definedName name="VCHT">#REF!</definedName>
    <definedName name="vd3p">#REF!</definedName>
    <definedName name="Vietri">#REF!</definedName>
    <definedName name="vkcauthang">#REF!</definedName>
    <definedName name="vkds">#REF!</definedName>
    <definedName name="vksan">#REF!</definedName>
    <definedName name="vktc">#REF!</definedName>
    <definedName name="vl1p">#REF!</definedName>
    <definedName name="vl3p">#REF!</definedName>
    <definedName name="Vlcap0.7">#REF!</definedName>
    <definedName name="VLcap1">#REF!</definedName>
    <definedName name="vldn400">#REF!</definedName>
    <definedName name="vldn600">#REF!</definedName>
    <definedName name="VLIEU">#REF!</definedName>
    <definedName name="VLKday">#REF!</definedName>
    <definedName name="VLT">#REF!</definedName>
    <definedName name="vltram">#REF!</definedName>
    <definedName name="VLxaydung">#REF!</definedName>
    <definedName name="Von.KL">#REF!</definedName>
    <definedName name="vr3p">#REF!</definedName>
    <definedName name="Vu">#REF!</definedName>
    <definedName name="VuaBT">#REF!</definedName>
    <definedName name="vung">#REF!</definedName>
    <definedName name="W">#REF!</definedName>
    <definedName name="W_Class1">#REF!</definedName>
    <definedName name="W_Class2">#REF!</definedName>
    <definedName name="W_Class3">#REF!</definedName>
    <definedName name="W_Class4">#REF!</definedName>
    <definedName name="W_Class5">#REF!</definedName>
    <definedName name="Wat_tec">#REF!</definedName>
    <definedName name="X">#REF!</definedName>
    <definedName name="X0.4">#REF!</definedName>
    <definedName name="x1pind">#REF!</definedName>
    <definedName name="x1pint">#REF!</definedName>
    <definedName name="x1ping">#REF!</definedName>
    <definedName name="xc">#REF!</definedName>
    <definedName name="xd0.6">#REF!</definedName>
    <definedName name="xd1.3">#REF!</definedName>
    <definedName name="xd1.5">#REF!</definedName>
    <definedName name="xdd">#REF!</definedName>
    <definedName name="XDDHT">#REF!</definedName>
    <definedName name="xetuoinhua">#REF!</definedName>
    <definedName name="xfco">#REF!</definedName>
    <definedName name="xfco3p">#REF!</definedName>
    <definedName name="xfcotnc">#REF!</definedName>
    <definedName name="xfcotvl">#REF!</definedName>
    <definedName name="xh">#REF!</definedName>
    <definedName name="xhn">#REF!</definedName>
    <definedName name="xi">#REF!</definedName>
    <definedName name="xig">#REF!</definedName>
    <definedName name="xig1p">#REF!</definedName>
    <definedName name="xig3p">#REF!</definedName>
    <definedName name="xignc3p">#REF!</definedName>
    <definedName name="xigvl3p">#REF!</definedName>
    <definedName name="ximang">#REF!</definedName>
    <definedName name="xin">#REF!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nc3p">#REF!</definedName>
    <definedName name="xint1p">#REF!</definedName>
    <definedName name="xinvl3p">#REF!</definedName>
    <definedName name="xing1p">#REF!</definedName>
    <definedName name="xingnc1p">#REF!</definedName>
    <definedName name="xingvl1p">#REF!</definedName>
    <definedName name="xit">#REF!</definedName>
    <definedName name="xit1p">#REF!</definedName>
    <definedName name="xit23p">#REF!</definedName>
    <definedName name="xit2nc3p">#REF!</definedName>
    <definedName name="xit2vl3p">#REF!</definedName>
    <definedName name="xit3p">#REF!</definedName>
    <definedName name="xitnc3p">#REF!</definedName>
    <definedName name="xitvl3p">#REF!</definedName>
    <definedName name="xk0.6">#REF!</definedName>
    <definedName name="xk1.3">#REF!</definedName>
    <definedName name="xk1.5">#REF!</definedName>
    <definedName name="xl">#REF!</definedName>
    <definedName name="Xl_CTO">#REF!</definedName>
    <definedName name="XL_TBA">#REF!</definedName>
    <definedName name="xlat">#REF!</definedName>
    <definedName name="xlc">#REF!</definedName>
    <definedName name="xld1.4">#REF!</definedName>
    <definedName name="xlk">#REF!</definedName>
    <definedName name="xlk1.4">#REF!</definedName>
    <definedName name="XLP">#REF!</definedName>
    <definedName name="XLxa">#REF!</definedName>
    <definedName name="xm">#REF!</definedName>
    <definedName name="XMBT">#REF!</definedName>
    <definedName name="xmcax">#REF!</definedName>
    <definedName name="xmpc40">#REF!</definedName>
    <definedName name="xn">#REF!</definedName>
    <definedName name="xoaydap">#REF!</definedName>
    <definedName name="XP">#REF!</definedName>
    <definedName name="Xsi">#REF!</definedName>
    <definedName name="XXT">#REF!</definedName>
    <definedName name="YeNuong">#REF!</definedName>
    <definedName name="yieldsfield">#REF!</definedName>
    <definedName name="yieldstoevaluate">#REF!</definedName>
    <definedName name="YRP">#REF!</definedName>
    <definedName name="ytddg">#REF!</definedName>
    <definedName name="Ythd1.5">#REF!</definedName>
    <definedName name="ythdg">#REF!</definedName>
    <definedName name="Ythdgoi">#REF!</definedName>
    <definedName name="Z">#REF!</definedName>
    <definedName name="ZYX">#REF!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6" i="1" l="1"/>
  <c r="L46" i="1" s="1"/>
  <c r="I45" i="1"/>
  <c r="L45" i="1" s="1"/>
  <c r="I44" i="1"/>
  <c r="L44" i="1" s="1"/>
  <c r="J43" i="1"/>
  <c r="I39" i="1"/>
  <c r="I47" i="1"/>
  <c r="L47" i="1"/>
  <c r="I46" i="1"/>
  <c r="I43" i="1"/>
  <c r="L43" i="1" l="1"/>
  <c r="A3" i="3"/>
  <c r="G9" i="3" l="1"/>
  <c r="L41" i="1"/>
  <c r="L39" i="1" s="1"/>
  <c r="I16" i="1"/>
  <c r="I22" i="1" l="1"/>
  <c r="L22" i="1" s="1"/>
  <c r="L16" i="1"/>
  <c r="L14" i="1"/>
  <c r="L12" i="1" s="1"/>
  <c r="L17" i="1" l="1"/>
  <c r="F23" i="3"/>
  <c r="F22" i="3"/>
  <c r="F21" i="3"/>
  <c r="F20" i="3"/>
  <c r="B23" i="3"/>
  <c r="B22" i="3"/>
  <c r="B21" i="3"/>
  <c r="B20" i="3"/>
  <c r="H18" i="3"/>
  <c r="B19" i="3"/>
  <c r="B18" i="3"/>
  <c r="B17" i="3"/>
  <c r="B16" i="3"/>
  <c r="B15" i="3"/>
  <c r="B14" i="3"/>
  <c r="E13" i="3"/>
  <c r="B13" i="3"/>
  <c r="E12" i="3"/>
  <c r="B12" i="3"/>
  <c r="B11" i="3"/>
  <c r="F10" i="3"/>
  <c r="E10" i="3"/>
  <c r="B10" i="3"/>
  <c r="O7" i="3"/>
  <c r="M9" i="3"/>
  <c r="I60" i="1"/>
  <c r="L15" i="1" l="1"/>
  <c r="I49" i="1"/>
  <c r="L49" i="1" s="1"/>
  <c r="I19" i="1"/>
  <c r="I55" i="1"/>
  <c r="L55" i="1" s="1"/>
  <c r="L20" i="1" l="1"/>
  <c r="I51" i="1"/>
  <c r="L51" i="1" s="1"/>
  <c r="I53" i="1"/>
  <c r="I57" i="1"/>
  <c r="L19" i="1" l="1"/>
  <c r="L18" i="1" s="1"/>
  <c r="A1" i="3" l="1"/>
  <c r="L54" i="1" l="1"/>
  <c r="L56" i="1"/>
  <c r="B8" i="3" l="1"/>
  <c r="A8" i="3"/>
  <c r="B7" i="3"/>
  <c r="A7" i="3"/>
  <c r="B6" i="3"/>
  <c r="A6" i="3"/>
  <c r="L57" i="1" l="1"/>
  <c r="L60" i="1" l="1"/>
  <c r="L59" i="1" s="1"/>
  <c r="C60" i="1"/>
  <c r="L58" i="1"/>
  <c r="L53" i="1"/>
  <c r="I52" i="1"/>
  <c r="L52" i="1" s="1"/>
  <c r="I48" i="1"/>
  <c r="L48" i="1" s="1"/>
  <c r="L42" i="1" s="1"/>
  <c r="S41" i="1"/>
  <c r="S35" i="1" s="1"/>
  <c r="H8" i="3" s="1"/>
  <c r="R35" i="1"/>
  <c r="F8" i="3" s="1"/>
  <c r="H39" i="1"/>
  <c r="Q35" i="1" s="1"/>
  <c r="E8" i="3" s="1"/>
  <c r="Y35" i="1"/>
  <c r="X35" i="1"/>
  <c r="W35" i="1"/>
  <c r="V35" i="1"/>
  <c r="U35" i="1"/>
  <c r="T35" i="1"/>
  <c r="P35" i="1"/>
  <c r="D8" i="3" s="1"/>
  <c r="O35" i="1"/>
  <c r="C8" i="3" s="1"/>
  <c r="L50" i="1" l="1"/>
  <c r="L35" i="1" s="1"/>
  <c r="AA35" i="1"/>
  <c r="J8" i="3" s="1"/>
  <c r="Z27" i="1"/>
  <c r="Z23" i="1" s="1"/>
  <c r="P23" i="1"/>
  <c r="D7" i="3" s="1"/>
  <c r="O23" i="1"/>
  <c r="C7" i="3" s="1"/>
  <c r="S14" i="1"/>
  <c r="P8" i="1"/>
  <c r="D6" i="3" s="1"/>
  <c r="O8" i="1"/>
  <c r="C6" i="3" s="1"/>
  <c r="AC35" i="1" l="1"/>
  <c r="L8" i="3" s="1"/>
  <c r="AD35" i="1"/>
  <c r="N8" i="3" s="1"/>
  <c r="Z7" i="1"/>
  <c r="AB35" i="1"/>
  <c r="K8" i="3" s="1"/>
  <c r="I7" i="3" l="1"/>
  <c r="I9" i="3" s="1"/>
  <c r="E68" i="1"/>
  <c r="E17" i="3" s="1"/>
  <c r="O8" i="3"/>
  <c r="AE35" i="1"/>
  <c r="AD23" i="1"/>
  <c r="X23" i="1"/>
  <c r="I26" i="1"/>
  <c r="R23" i="1" s="1"/>
  <c r="F7" i="3" s="1"/>
  <c r="H26" i="1"/>
  <c r="Q23" i="1" s="1"/>
  <c r="E7" i="3" s="1"/>
  <c r="AC23" i="1"/>
  <c r="AB23" i="1"/>
  <c r="Y23" i="1"/>
  <c r="W23" i="1"/>
  <c r="V23" i="1"/>
  <c r="U23" i="1"/>
  <c r="T23" i="1"/>
  <c r="S23" i="1"/>
  <c r="AA23" i="1" l="1"/>
  <c r="AE23" i="1" s="1"/>
  <c r="L23" i="1"/>
  <c r="C22" i="1" l="1"/>
  <c r="X8" i="1"/>
  <c r="I12" i="1"/>
  <c r="R8" i="1" s="1"/>
  <c r="F6" i="3" s="1"/>
  <c r="H12" i="1"/>
  <c r="Q8" i="1" s="1"/>
  <c r="E6" i="3" s="1"/>
  <c r="AC8" i="1"/>
  <c r="AB8" i="1"/>
  <c r="Y8" i="1"/>
  <c r="Y7" i="1" s="1"/>
  <c r="W8" i="1"/>
  <c r="V8" i="1"/>
  <c r="U8" i="1"/>
  <c r="T8" i="1"/>
  <c r="S8" i="1"/>
  <c r="H6" i="3" s="1"/>
  <c r="H9" i="3" s="1"/>
  <c r="L21" i="1" l="1"/>
  <c r="L8" i="1" s="1"/>
  <c r="L7" i="1" s="1"/>
  <c r="L6" i="3"/>
  <c r="AC7" i="1"/>
  <c r="E74" i="1" s="1"/>
  <c r="E22" i="3" s="1"/>
  <c r="K6" i="3"/>
  <c r="AB7" i="1"/>
  <c r="E73" i="1" s="1"/>
  <c r="E21" i="3" s="1"/>
  <c r="S7" i="1"/>
  <c r="E67" i="1" s="1"/>
  <c r="AA8" i="1"/>
  <c r="J6" i="3" s="1"/>
  <c r="AD8" i="1" l="1"/>
  <c r="AE8" i="1" l="1"/>
  <c r="AE7" i="1" s="1"/>
  <c r="E70" i="1" s="1"/>
  <c r="N6" i="3"/>
  <c r="O6" i="3" s="1"/>
  <c r="O9" i="3" s="1"/>
  <c r="N9" i="3" l="1"/>
  <c r="AD7" i="1"/>
  <c r="E75" i="1" s="1"/>
  <c r="E23" i="3" s="1"/>
  <c r="AA7" i="1" l="1"/>
  <c r="E72" i="1" s="1"/>
  <c r="E20" i="3" s="1"/>
  <c r="J9" i="3" l="1"/>
  <c r="T7" i="1"/>
  <c r="V7" i="1"/>
  <c r="W7" i="1"/>
  <c r="U7" i="1" l="1"/>
  <c r="X7" i="1"/>
  <c r="K9" i="3" l="1"/>
  <c r="L9" i="3" l="1"/>
  <c r="Q7" i="1"/>
  <c r="E9" i="3"/>
  <c r="F9" i="3" l="1"/>
  <c r="R7" i="1"/>
  <c r="E65" i="1" s="1"/>
  <c r="E16" i="3" l="1"/>
  <c r="E14" i="3"/>
</calcChain>
</file>

<file path=xl/sharedStrings.xml><?xml version="1.0" encoding="utf-8"?>
<sst xmlns="http://schemas.openxmlformats.org/spreadsheetml/2006/main" count="208" uniqueCount="124">
  <si>
    <t>STT</t>
  </si>
  <si>
    <t>Hạng mục tham chiếu</t>
  </si>
  <si>
    <t>Hạng mục bồi thường, hỗ trợ</t>
  </si>
  <si>
    <t>Tờ bản đồ</t>
  </si>
  <si>
    <t>Thửa số</t>
  </si>
  <si>
    <t>Đơn vị tính</t>
  </si>
  <si>
    <t xml:space="preserve">Khối lượng, diện tích thu hồi (m2) </t>
  </si>
  <si>
    <t>Đơn giá (đồng)</t>
  </si>
  <si>
    <t>Hệ số</t>
  </si>
  <si>
    <t>Thành tiền (đồng)</t>
  </si>
  <si>
    <t>Tổng cộng</t>
  </si>
  <si>
    <t>-</t>
  </si>
  <si>
    <t>a</t>
  </si>
  <si>
    <t>Bồi thường về đất: vị trí 1</t>
  </si>
  <si>
    <t>b</t>
  </si>
  <si>
    <t>Bồi thường về tài sản, VKT</t>
  </si>
  <si>
    <t>c</t>
  </si>
  <si>
    <t>Bồi thường về cây trồng, vật nuôi:</t>
  </si>
  <si>
    <t>Quyết định số 58/2024/QĐ-UBND ngày 31/12/2024 của UBND tỉnh Điện Biên.</t>
  </si>
  <si>
    <t>Hỗ trợ đào tạo, chuyển đổi nghề và tìm kiếm việc làm</t>
  </si>
  <si>
    <t>Khoản 5 điều 2 Nghị định 226/2025/NĐ-C p ngày 15/8/2025 của Chính phủ; Điều 14 Quyết định số 40/2026/QĐ-UBND ngày 10/6/2026 của UBND tỉnh Điện Biên; Nghị Quyết số 28/2025/NQ-HĐND ngày 25/12/2025 của HĐND tỉnh Điện Biên.</t>
  </si>
  <si>
    <t>m²</t>
  </si>
  <si>
    <t>Họ và tên</t>
  </si>
  <si>
    <t>Diện tích đo đạc (m²)</t>
  </si>
  <si>
    <t>Diện tích thu hồi
 (m²)</t>
  </si>
  <si>
    <t>Loại đất bồi thường</t>
  </si>
  <si>
    <t>Bồi thường về đất (đồng)</t>
  </si>
  <si>
    <t>Bồi thường tài sản, vật kiến trúc
 (đồng)</t>
  </si>
  <si>
    <t>Bồi thường cây trồng, vật nuôi (đồng)</t>
  </si>
  <si>
    <t>LUC</t>
  </si>
  <si>
    <t>RSX</t>
  </si>
  <si>
    <t>NTS</t>
  </si>
  <si>
    <t>ONT</t>
  </si>
  <si>
    <t>CLN</t>
  </si>
  <si>
    <t>vị trí Đất</t>
  </si>
  <si>
    <t xml:space="preserve">Tổng diện tích thửa Đất (m2) 
</t>
  </si>
  <si>
    <t>Nguồn gốc Đất</t>
  </si>
  <si>
    <t>Căn cứ pháp lý</t>
  </si>
  <si>
    <t>Tờ số</t>
  </si>
  <si>
    <t>Bồi thường chi phí di chuyển tài sản khi Nhà nước thu hồi đất</t>
  </si>
  <si>
    <t>Thửa đất số</t>
  </si>
  <si>
    <t>HKTT: Bản Sáng, xã Tuần Giáo, tỉnh Điện Biên</t>
  </si>
  <si>
    <t xml:space="preserve">Số điện thoại:  </t>
  </si>
  <si>
    <t>Đất bằng trồng cây hàng năm khác (BHK)</t>
  </si>
  <si>
    <t>Tờ bản đồ số</t>
  </si>
  <si>
    <t>BHK</t>
  </si>
  <si>
    <t>md</t>
  </si>
  <si>
    <t>kg</t>
  </si>
  <si>
    <t>Kg</t>
  </si>
  <si>
    <t>Cây</t>
  </si>
  <si>
    <t>203.X</t>
  </si>
  <si>
    <t>6.XVII</t>
  </si>
  <si>
    <t>m3</t>
  </si>
  <si>
    <t>Bán mái, kết cấu cột tre D150; thanh giằng tre, mái lợp fibrôximăng, không tường, nền bê tông láng xi măng; KT 4,0*3,2</t>
  </si>
  <si>
    <t>Cây thanh long trồng năm 2022 (3 cây)</t>
  </si>
  <si>
    <t>Địa chỉ: Bản Sáng, xã Tuần Giáo, tỉnh Điện Biên</t>
  </si>
  <si>
    <t>Số điện thoại:  0355258855</t>
  </si>
  <si>
    <t>Đất giáo dục (DGD)</t>
  </si>
  <si>
    <t xml:space="preserve"> </t>
  </si>
  <si>
    <t>Bồi thường về cây trồng, vật nuôi: Không</t>
  </si>
  <si>
    <t>Hỗ trợ đào tạo, chuyển đổi nghề và tìm kiếm việc làm: Không</t>
  </si>
  <si>
    <t>DGD</t>
  </si>
  <si>
    <t>Số định danh cá nhân: 011085007289</t>
  </si>
  <si>
    <t>Tường rào lưới thép B40, cọc gỗ (cao 1,0m): KT 17,0+2,2+4,0</t>
  </si>
  <si>
    <t>223. XIII</t>
  </si>
  <si>
    <t>Cánh cổng thép hộp mạ kẽm: KT 1,7x2,0 x2 cánh</t>
  </si>
  <si>
    <t>Hàng rào tre đan: KT 7,4+3,4+1,8</t>
  </si>
  <si>
    <t>Cây nhãn trồng năm 2017 (1  cây)</t>
  </si>
  <si>
    <t>Cây nhãn trồng năm 2019  (1  cây)</t>
  </si>
  <si>
    <t>Cây mít trồng năm 2017 (1 cây)</t>
  </si>
  <si>
    <t>Cây bưởi trồng năm thứ 6 (1 cây)</t>
  </si>
  <si>
    <t>Cây núc nắc đường kính thân ≥ 20 cm  (01  cây)</t>
  </si>
  <si>
    <t>Cây  mắc mật đường kính thân ≥ 20 cm (03 cây)</t>
  </si>
  <si>
    <t>0</t>
  </si>
  <si>
    <t xml:space="preserve">Điều 101, 217 Luật Đất đai 2024 </t>
  </si>
  <si>
    <t>Quyết định 06/2025/QĐ-UBND ngày 26/02/2025 của UBND tỉnh Điện Biên</t>
  </si>
  <si>
    <t>Điều 96, Luật Đất đai 2024; Điều 5 Nghị định số 88/2024/NĐ-CP ngày 15/7/2024;  Văn bản số 4355/UBND-KT ngày 28/5/2026 của UBND tỉnh Điện Biên</t>
  </si>
  <si>
    <t xml:space="preserve">Đất do bố mẹ  tự khai hoang từ năm 1970, để sử dụng vào mục đích đất ở nông thôn và trồng cây hàng năm, đến năm 1990 cho tặng con là ông Cà Văn Nọi, sử dụng vào mục đích  đất ở nông thôn và trồng cây hàng năm, đất sử dụng ổn định, liên tục, không tranh chấp. Đất chưa được cấp giấy chứng nhận quyền sử dụng đất </t>
  </si>
  <si>
    <t xml:space="preserve">Đất do bố mẹ  vợ là ông Lò Văn Xiên tự khai hoang từ năm 1980, để trồng cây hàng năm khác, đến năm 2009 cho tặng con rể là là ông Lò Văn Sung và con gái là Lò Thị Hiền, sử dụng vào mục đích  đất ở nông thôn và trồng cây hàng năm, đất sử dụng ổn định, liên tục, không tranh chấp. Đất chưa được cấp giấy chứng nhận quyền sử dụng đất </t>
  </si>
  <si>
    <t>Đã được cấp GCNQSD số phát hành: BA 591274  cấp ngày 25/11/2010, thuộc  thửa đất số 02,Tờ bản đồ số 11, diện tích cấp GCNQSD đất 2107,6m2, mục đích sử dụng đất Đấtt cơ sở giáo dục - đào tạo, do UBND tỉnh Điện Biên cấp, sử dụng ổn định, không tranh chấp.</t>
  </si>
  <si>
    <t>Cây mít trồng tháng 03 năm 2024 (2 cây)</t>
  </si>
  <si>
    <t>Số định danh cá nhân: 0110700001009</t>
  </si>
  <si>
    <t xml:space="preserve">I. Tổng số chủ sử dụng đất bị ảnh hưởng: </t>
  </si>
  <si>
    <t>Trong đó:</t>
  </si>
  <si>
    <t>- Hộ gia đình, cá nhân:</t>
  </si>
  <si>
    <t>II. Tổng diện tích thu hồi:</t>
  </si>
  <si>
    <t>III.Tổng kinh phí bồi thường và Kinh phí đảm bảo cho việc tổ chức thực hiện BTHT&amp;TĐC:</t>
  </si>
  <si>
    <t>đồng</t>
  </si>
  <si>
    <t>1. Kinh phí bồi thường, hỗ trợ và Tái định cư</t>
  </si>
  <si>
    <t>- Tiền bồi thường đất:</t>
  </si>
  <si>
    <t>- Tiền bồi thường tài sản, vật kiến trúc:</t>
  </si>
  <si>
    <t>- Tiền bồi thường cây cối hoa màu, vật nuôi:</t>
  </si>
  <si>
    <t>- Các khoản hỗ trợ:</t>
  </si>
  <si>
    <r>
      <t>m</t>
    </r>
    <r>
      <rPr>
        <vertAlign val="superscript"/>
        <sz val="13"/>
        <color indexed="8"/>
        <rFont val="Times New Roman"/>
        <family val="1"/>
      </rPr>
      <t>2</t>
    </r>
  </si>
  <si>
    <t>Chủ sử dụng đất</t>
  </si>
  <si>
    <t>- Tổ chức</t>
  </si>
  <si>
    <t>d</t>
  </si>
  <si>
    <t>Hàng rào cây sống: KT 15,0m</t>
  </si>
  <si>
    <t>Cây nhãn trồng tháng 04 năm 2024</t>
  </si>
  <si>
    <t>Tường rào kết hợp xây gạch tường 110mm, bổ trụ, lu sơn, khung thép hộp; hoa sắt, mũ chụp chụp nhựa đầu hàng rào (cao 1,7m</t>
  </si>
  <si>
    <t>Trụ cổng xây gạch block, không trát, không lu sơn: KT 0,50x0,50x3,0 (1 trụ)</t>
  </si>
  <si>
    <t>Cây bưởi trồng tháng 03 năm 2024 (1 cây)</t>
  </si>
  <si>
    <t>Cây ổi trồng tháng 03 năm 2024 ( 4 cây)</t>
  </si>
  <si>
    <t>Đất ở tại nông thôn (ONT+BHK)</t>
  </si>
  <si>
    <t>- Đất bằng trồng cây hàng năm khác (BHK)</t>
  </si>
  <si>
    <t>- Đất giáo dục (DGD)</t>
  </si>
  <si>
    <t>PHƯƠNG ÁN KHÁI TOÁN BỒI THƯỜNG, HỖ TRỢ VÀ TÁI ĐỊNH CƯ CÔNG TRÌNH: ĐƯỜNG QUỐC LỘ 6- KHU DU LỊCH NƯỚC NÓNG XÃ QUÀI CANG - XÃ TOẢ TÌNH, TRÊN ĐỊA BÀN XÃ TUẦN GIÁO</t>
  </si>
  <si>
    <t>Giảm trừ không trát tường ngoài bằng vữa xi măng KT:  16,2+2,2+4,0 x1,4x 2 mặt</t>
  </si>
  <si>
    <t>1.XVII</t>
  </si>
  <si>
    <t xml:space="preserve">Tường rào xây gạch block dày 110 mm, không lu sơn (cao 1,4m): KT 16,2+2,2+4,0 </t>
  </si>
  <si>
    <t>Giảm trừ không lu sơn tường ngoài nhà : KT: (16,2+2,2+4,0) x1,4x 2 mặt</t>
  </si>
  <si>
    <t>DT</t>
  </si>
  <si>
    <t>Trụ cổng xây gạch block: KT 0,50x0,50x3,0 (1 trụ)</t>
  </si>
  <si>
    <t>Cây hoa ban đường kính thân từ 20 cm đến &lt; 30 cm (01 cây)</t>
  </si>
  <si>
    <t>Cây hoa ban đường kính thân ≥ 30 cm (03 cây)</t>
  </si>
  <si>
    <t>Điều 92 Luật đất đai 2024</t>
  </si>
  <si>
    <t>Trường Tiểu học Tuần Giáo</t>
  </si>
  <si>
    <t>Cà Văn Nọi (vợ Quàng Thị Xuân)</t>
  </si>
  <si>
    <t>Lò Văn Sung (vợ Lò Thị Hiền)</t>
  </si>
  <si>
    <t>(Kèm theo Văn bản số              /TTPTQĐ-CNKV2  ngày          tháng     năm 2026 của  Trung tâm Phát triển quỹ đất tỉnh Điện Biên)</t>
  </si>
  <si>
    <r>
      <t>m</t>
    </r>
    <r>
      <rPr>
        <vertAlign val="superscript"/>
        <sz val="12"/>
        <color theme="1"/>
        <rFont val="Times New Roman"/>
        <family val="1"/>
      </rPr>
      <t>2</t>
    </r>
  </si>
  <si>
    <r>
      <t>m</t>
    </r>
    <r>
      <rPr>
        <b/>
        <vertAlign val="superscript"/>
        <sz val="12"/>
        <color indexed="8"/>
        <rFont val="Times New Roman"/>
        <family val="1"/>
      </rPr>
      <t>2</t>
    </r>
  </si>
  <si>
    <r>
      <t>m</t>
    </r>
    <r>
      <rPr>
        <vertAlign val="superscript"/>
        <sz val="12"/>
        <color indexed="8"/>
        <rFont val="Times New Roman"/>
        <family val="1"/>
      </rPr>
      <t>2</t>
    </r>
  </si>
  <si>
    <t>- N16 Quyết định 06/2025/QĐ-UBND ngày 26/02/2025 của UBND tỉnh Điện Biên
- (Bán mái gia đình dựng từ năm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</si>
</sst>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 _₫_-;\-* #,##0.0\ _₫_-;_-* &quot;-&quot;??\ _₫_-;_-@"/>
    <numFmt numFmtId="165" formatCode="#,##0.0"/>
    <numFmt numFmtId="166" formatCode="0.0"/>
    <numFmt numFmtId="167" formatCode="_(* #,##0_);_(* \(#,##0\);_(* &quot;-&quot;??_);_(@_)"/>
    <numFmt numFmtId="168" formatCode="_(* #,##0.0_);_(* \(#,##0.0\);_(* &quot;-&quot;??_);_(@_)"/>
    <numFmt numFmtId="169" formatCode="_-* #,##0_-;\-* #,##0_-;_-* &quot;-&quot;??_-;_-@_-"/>
    <numFmt numFmtId="170" formatCode="#,##0.0\ _₫"/>
    <numFmt numFmtId="171" formatCode="_-* #,##0.0_-;\-* #,##0.0_-;_-* &quot;-&quot;??_-;_-@_-"/>
    <numFmt numFmtId="172" formatCode="_(* #,##0.0_);_(* \(#,##0.0\);_(* &quot;-&quot;?_);_(@_)"/>
    <numFmt numFmtId="173" formatCode="_-* #,##0.0\ _₫_-;\-* #,##0.0\ _₫_-;_-* &quot;-&quot;??.0\ _₫_-;_-@"/>
    <numFmt numFmtId="174" formatCode="0.000"/>
    <numFmt numFmtId="175" formatCode="#,##0\ _₫"/>
    <numFmt numFmtId="176" formatCode="_-* #,##0.0\ _₫_-;\-* #,##0.0\ _₫_-;_-* &quot;-&quot;??\ _₫_-;_-@_-"/>
  </numFmts>
  <fonts count="31" x14ac:knownFonts="1">
    <font>
      <sz val="12"/>
      <color rgb="FF000000"/>
      <name val="Times New Roman"/>
      <scheme val="minor"/>
    </font>
    <font>
      <sz val="12"/>
      <color theme="1"/>
      <name val="Times New Roman"/>
      <family val="1"/>
    </font>
    <font>
      <b/>
      <sz val="14"/>
      <color theme="1"/>
      <name val="Times New Roman"/>
      <family val="1"/>
    </font>
    <font>
      <b/>
      <sz val="12"/>
      <color theme="1"/>
      <name val="Times New Roman"/>
      <family val="1"/>
    </font>
    <font>
      <sz val="12"/>
      <name val="Times New Roman"/>
      <family val="1"/>
    </font>
    <font>
      <b/>
      <i/>
      <sz val="12"/>
      <color theme="1"/>
      <name val="Times New Roman"/>
      <family val="1"/>
    </font>
    <font>
      <b/>
      <sz val="11"/>
      <color theme="1"/>
      <name val="Times New Roman"/>
      <family val="1"/>
    </font>
    <font>
      <sz val="11"/>
      <color theme="1"/>
      <name val="Times New Roman"/>
      <family val="1"/>
    </font>
    <font>
      <sz val="14"/>
      <color theme="1"/>
      <name val="Times New Roman"/>
      <family val="1"/>
    </font>
    <font>
      <sz val="12"/>
      <color theme="1"/>
      <name val="Times New Roman"/>
      <family val="1"/>
      <scheme val="minor"/>
    </font>
    <font>
      <sz val="12"/>
      <color rgb="FF000000"/>
      <name val="Times New Roman"/>
      <family val="1"/>
      <scheme val="minor"/>
    </font>
    <font>
      <b/>
      <sz val="12"/>
      <name val="Times New Roman"/>
      <family val="1"/>
    </font>
    <font>
      <b/>
      <sz val="12"/>
      <color rgb="FF000000"/>
      <name val="Times New Roman"/>
      <family val="1"/>
      <scheme val="minor"/>
    </font>
    <font>
      <sz val="10"/>
      <name val="Arial"/>
      <family val="2"/>
    </font>
    <font>
      <sz val="8"/>
      <name val="Times New Roman"/>
      <family val="1"/>
      <scheme val="minor"/>
    </font>
    <font>
      <b/>
      <sz val="12"/>
      <color theme="1"/>
      <name val="Times New Roman"/>
      <family val="1"/>
      <scheme val="minor"/>
    </font>
    <font>
      <sz val="13"/>
      <color theme="1"/>
      <name val="Times New Roman"/>
      <family val="1"/>
    </font>
    <font>
      <sz val="12"/>
      <color rgb="FF000000"/>
      <name val="Times New Roman"/>
      <family val="1"/>
      <scheme val="minor"/>
    </font>
    <font>
      <b/>
      <i/>
      <sz val="11"/>
      <color theme="1"/>
      <name val="Times New Roman"/>
      <family val="1"/>
    </font>
    <font>
      <sz val="10"/>
      <color theme="1"/>
      <name val="Times New Roman"/>
      <family val="1"/>
    </font>
    <font>
      <vertAlign val="superscript"/>
      <sz val="13"/>
      <color indexed="8"/>
      <name val="Times New Roman"/>
      <family val="1"/>
    </font>
    <font>
      <b/>
      <sz val="10"/>
      <color rgb="FF000000"/>
      <name val="Times New Roman"/>
      <family val="1"/>
      <scheme val="minor"/>
    </font>
    <font>
      <b/>
      <sz val="10"/>
      <color theme="1"/>
      <name val="Times New Roman"/>
      <family val="1"/>
    </font>
    <font>
      <i/>
      <sz val="11"/>
      <name val="Times New Roman"/>
      <family val="1"/>
    </font>
    <font>
      <i/>
      <sz val="12"/>
      <color theme="1"/>
      <name val="Times New Roman"/>
      <family val="1"/>
    </font>
    <font>
      <sz val="12"/>
      <color theme="3"/>
      <name val="Times New Roman"/>
      <family val="1"/>
    </font>
    <font>
      <sz val="12"/>
      <name val="Times New Roman"/>
      <family val="1"/>
      <scheme val="minor"/>
    </font>
    <font>
      <vertAlign val="superscript"/>
      <sz val="12"/>
      <color theme="1"/>
      <name val="Times New Roman"/>
      <family val="1"/>
    </font>
    <font>
      <b/>
      <vertAlign val="superscript"/>
      <sz val="12"/>
      <color indexed="8"/>
      <name val="Times New Roman"/>
      <family val="1"/>
    </font>
    <font>
      <vertAlign val="superscript"/>
      <sz val="12"/>
      <color indexed="8"/>
      <name val="Times New Roman"/>
      <family val="1"/>
    </font>
    <font>
      <i/>
      <u/>
      <sz val="12"/>
      <name val="Times New Roman"/>
      <family val="1"/>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hair">
        <color rgb="FF000000"/>
      </top>
      <bottom/>
      <diagonal/>
    </border>
    <border>
      <left style="thin">
        <color indexed="64"/>
      </left>
      <right style="thin">
        <color indexed="64"/>
      </right>
      <top/>
      <bottom/>
      <diagonal/>
    </border>
    <border>
      <left style="thin">
        <color rgb="FF000000"/>
      </left>
      <right/>
      <top style="hair">
        <color rgb="FF000000"/>
      </top>
      <bottom/>
      <diagonal/>
    </border>
    <border>
      <left style="thin">
        <color rgb="FF000000"/>
      </left>
      <right/>
      <top style="thin">
        <color auto="1"/>
      </top>
      <bottom style="thin">
        <color auto="1"/>
      </bottom>
      <diagonal/>
    </border>
    <border>
      <left style="thin">
        <color indexed="64"/>
      </left>
      <right style="thin">
        <color indexed="64"/>
      </right>
      <top style="hair">
        <color indexed="64"/>
      </top>
      <bottom style="thin">
        <color indexed="64"/>
      </bottom>
      <diagonal/>
    </border>
    <border>
      <left/>
      <right style="thin">
        <color rgb="FF000000"/>
      </right>
      <top/>
      <bottom/>
      <diagonal/>
    </border>
    <border>
      <left style="thin">
        <color rgb="FF000000"/>
      </left>
      <right style="thin">
        <color rgb="FF000000"/>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indexed="64"/>
      </top>
      <bottom/>
      <diagonal/>
    </border>
    <border>
      <left/>
      <right style="thin">
        <color indexed="64"/>
      </right>
      <top style="thin">
        <color rgb="FF000000"/>
      </top>
      <bottom/>
      <diagonal/>
    </border>
    <border>
      <left/>
      <right style="thin">
        <color indexed="64"/>
      </right>
      <top/>
      <bottom/>
      <diagonal/>
    </border>
    <border>
      <left/>
      <right style="thin">
        <color rgb="FF000000"/>
      </right>
      <top style="thin">
        <color indexed="64"/>
      </top>
      <bottom style="thin">
        <color indexed="64"/>
      </bottom>
      <diagonal/>
    </border>
  </borders>
  <cellStyleXfs count="4">
    <xf numFmtId="0" fontId="0" fillId="0" borderId="0"/>
    <xf numFmtId="43" fontId="10" fillId="0" borderId="0" applyFont="0" applyFill="0" applyBorder="0" applyAlignment="0" applyProtection="0"/>
    <xf numFmtId="0" fontId="13" fillId="0" borderId="11"/>
    <xf numFmtId="9" fontId="17" fillId="0" borderId="0" applyFont="0" applyFill="0" applyBorder="0" applyAlignment="0" applyProtection="0"/>
  </cellStyleXfs>
  <cellXfs count="363">
    <xf numFmtId="0" fontId="0" fillId="0" borderId="0" xfId="0"/>
    <xf numFmtId="0" fontId="1" fillId="0" borderId="0" xfId="0" applyFont="1"/>
    <xf numFmtId="0" fontId="1" fillId="0" borderId="0" xfId="0" applyFont="1" applyAlignment="1">
      <alignment horizontal="center"/>
    </xf>
    <xf numFmtId="3" fontId="3" fillId="0" borderId="4" xfId="0" applyNumberFormat="1" applyFont="1" applyBorder="1" applyAlignment="1">
      <alignment horizontal="center"/>
    </xf>
    <xf numFmtId="170" fontId="3" fillId="0" borderId="4" xfId="0" applyNumberFormat="1" applyFont="1" applyBorder="1" applyAlignment="1">
      <alignment horizontal="center"/>
    </xf>
    <xf numFmtId="166" fontId="3" fillId="0" borderId="4" xfId="0" applyNumberFormat="1" applyFont="1" applyBorder="1" applyAlignment="1">
      <alignment horizontal="center"/>
    </xf>
    <xf numFmtId="3" fontId="1" fillId="0" borderId="6" xfId="0" applyNumberFormat="1" applyFont="1" applyBorder="1"/>
    <xf numFmtId="170" fontId="1" fillId="0" borderId="6" xfId="0" applyNumberFormat="1" applyFont="1" applyBorder="1"/>
    <xf numFmtId="166" fontId="1" fillId="0" borderId="6" xfId="0" applyNumberFormat="1" applyFont="1" applyBorder="1"/>
    <xf numFmtId="3" fontId="3" fillId="0" borderId="12" xfId="0" applyNumberFormat="1" applyFont="1" applyBorder="1" applyAlignment="1">
      <alignment horizontal="center" vertical="center" wrapText="1"/>
    </xf>
    <xf numFmtId="170" fontId="3" fillId="0" borderId="12" xfId="0" applyNumberFormat="1" applyFont="1" applyBorder="1" applyAlignment="1">
      <alignment vertical="center"/>
    </xf>
    <xf numFmtId="170" fontId="3" fillId="0" borderId="12" xfId="0" applyNumberFormat="1" applyFont="1" applyBorder="1" applyAlignment="1">
      <alignment vertical="center" wrapText="1"/>
    </xf>
    <xf numFmtId="3" fontId="1" fillId="0" borderId="19" xfId="0" applyNumberFormat="1" applyFont="1" applyBorder="1"/>
    <xf numFmtId="170" fontId="1" fillId="0" borderId="19" xfId="0" applyNumberFormat="1" applyFont="1" applyBorder="1"/>
    <xf numFmtId="166" fontId="1" fillId="0" borderId="19" xfId="0" applyNumberFormat="1" applyFont="1" applyBorder="1"/>
    <xf numFmtId="170" fontId="1" fillId="0" borderId="21" xfId="0" applyNumberFormat="1" applyFont="1" applyBorder="1"/>
    <xf numFmtId="170" fontId="1" fillId="0" borderId="12" xfId="0" applyNumberFormat="1" applyFont="1" applyBorder="1"/>
    <xf numFmtId="165" fontId="3" fillId="0" borderId="12" xfId="0" applyNumberFormat="1" applyFont="1" applyBorder="1" applyAlignment="1">
      <alignment vertical="center" wrapText="1"/>
    </xf>
    <xf numFmtId="166" fontId="3" fillId="0" borderId="12" xfId="0" applyNumberFormat="1" applyFont="1" applyBorder="1" applyAlignment="1">
      <alignment vertical="center" wrapText="1"/>
    </xf>
    <xf numFmtId="0" fontId="2" fillId="0" borderId="5" xfId="0" applyFont="1" applyBorder="1" applyAlignment="1">
      <alignment horizontal="center" vertical="center"/>
    </xf>
    <xf numFmtId="3" fontId="12" fillId="0" borderId="12" xfId="0" applyNumberFormat="1" applyFont="1" applyBorder="1" applyAlignment="1">
      <alignment horizontal="center" vertical="center"/>
    </xf>
    <xf numFmtId="165" fontId="12" fillId="0" borderId="12" xfId="0" applyNumberFormat="1" applyFont="1" applyBorder="1" applyAlignment="1">
      <alignment horizontal="center" vertical="center"/>
    </xf>
    <xf numFmtId="0" fontId="9" fillId="0" borderId="0" xfId="0" applyFont="1"/>
    <xf numFmtId="0" fontId="9" fillId="0" borderId="0" xfId="0" applyFont="1" applyAlignment="1">
      <alignment horizontal="center" vertical="center"/>
    </xf>
    <xf numFmtId="166" fontId="9" fillId="0" borderId="0" xfId="0" applyNumberFormat="1" applyFont="1"/>
    <xf numFmtId="168" fontId="9" fillId="0" borderId="0" xfId="1" applyNumberFormat="1" applyFont="1" applyAlignment="1">
      <alignment horizontal="center" vertical="center"/>
    </xf>
    <xf numFmtId="169" fontId="9" fillId="0" borderId="0" xfId="1" applyNumberFormat="1" applyFont="1"/>
    <xf numFmtId="0" fontId="1" fillId="0" borderId="11" xfId="0" applyFont="1" applyBorder="1"/>
    <xf numFmtId="0" fontId="8" fillId="0" borderId="24" xfId="0" applyFont="1" applyBorder="1" applyAlignment="1">
      <alignment vertical="center"/>
    </xf>
    <xf numFmtId="3" fontId="3" fillId="0" borderId="12" xfId="0" applyNumberFormat="1" applyFont="1" applyBorder="1" applyAlignment="1">
      <alignment vertical="center" wrapText="1"/>
    </xf>
    <xf numFmtId="3" fontId="5" fillId="0" borderId="12" xfId="0" applyNumberFormat="1" applyFont="1" applyBorder="1" applyAlignment="1">
      <alignment horizontal="center" vertical="center" wrapText="1"/>
    </xf>
    <xf numFmtId="3" fontId="3" fillId="0" borderId="12" xfId="0" applyNumberFormat="1" applyFont="1" applyBorder="1" applyAlignment="1">
      <alignment horizontal="center"/>
    </xf>
    <xf numFmtId="3" fontId="1" fillId="0" borderId="12" xfId="0" applyNumberFormat="1" applyFont="1" applyBorder="1" applyAlignment="1">
      <alignment vertical="center"/>
    </xf>
    <xf numFmtId="3" fontId="1" fillId="0" borderId="12" xfId="0" applyNumberFormat="1" applyFont="1" applyBorder="1" applyAlignment="1">
      <alignment horizontal="center" vertical="center"/>
    </xf>
    <xf numFmtId="166" fontId="1" fillId="0" borderId="12" xfId="0" applyNumberFormat="1" applyFont="1" applyBorder="1" applyAlignment="1">
      <alignment vertical="center"/>
    </xf>
    <xf numFmtId="168" fontId="1" fillId="0" borderId="12" xfId="1" applyNumberFormat="1" applyFont="1" applyFill="1" applyBorder="1" applyAlignment="1">
      <alignment horizontal="center" vertical="center"/>
    </xf>
    <xf numFmtId="169" fontId="1" fillId="0" borderId="12" xfId="1" applyNumberFormat="1" applyFont="1" applyFill="1" applyBorder="1" applyAlignment="1">
      <alignment vertical="center"/>
    </xf>
    <xf numFmtId="164" fontId="1" fillId="0" borderId="12" xfId="0" applyNumberFormat="1" applyFont="1" applyBorder="1" applyAlignment="1">
      <alignment vertical="center"/>
    </xf>
    <xf numFmtId="0" fontId="3" fillId="0" borderId="13" xfId="0" applyFont="1" applyBorder="1" applyAlignment="1">
      <alignment vertical="center"/>
    </xf>
    <xf numFmtId="166" fontId="3" fillId="0" borderId="12" xfId="0" applyNumberFormat="1" applyFont="1" applyBorder="1" applyAlignment="1">
      <alignment vertical="center"/>
    </xf>
    <xf numFmtId="170" fontId="6" fillId="0" borderId="12" xfId="0" applyNumberFormat="1" applyFont="1" applyBorder="1" applyAlignment="1">
      <alignment vertical="center"/>
    </xf>
    <xf numFmtId="0" fontId="1" fillId="0" borderId="13" xfId="0" applyFont="1" applyBorder="1" applyAlignment="1">
      <alignment vertical="center"/>
    </xf>
    <xf numFmtId="170" fontId="1" fillId="0" borderId="12" xfId="0" applyNumberFormat="1" applyFont="1" applyBorder="1" applyAlignment="1">
      <alignment vertical="center"/>
    </xf>
    <xf numFmtId="170" fontId="7" fillId="0" borderId="12" xfId="0" applyNumberFormat="1" applyFont="1" applyBorder="1" applyAlignment="1">
      <alignment vertical="center"/>
    </xf>
    <xf numFmtId="0" fontId="1" fillId="0" borderId="12" xfId="0" applyFont="1" applyBorder="1" applyAlignment="1">
      <alignment horizontal="left" vertical="center" wrapText="1"/>
    </xf>
    <xf numFmtId="0" fontId="1" fillId="0" borderId="18" xfId="0" applyFont="1" applyBorder="1" applyAlignment="1">
      <alignment horizontal="left" vertical="center"/>
    </xf>
    <xf numFmtId="169" fontId="9" fillId="0" borderId="11" xfId="1" applyNumberFormat="1" applyFont="1" applyFill="1" applyBorder="1" applyAlignment="1">
      <alignment horizontal="left" vertical="center"/>
    </xf>
    <xf numFmtId="164" fontId="1" fillId="0" borderId="18" xfId="0" applyNumberFormat="1" applyFont="1" applyBorder="1" applyAlignment="1">
      <alignment horizontal="left" vertical="center"/>
    </xf>
    <xf numFmtId="0" fontId="7" fillId="0" borderId="12" xfId="0" applyFont="1" applyBorder="1" applyAlignment="1">
      <alignment vertical="center"/>
    </xf>
    <xf numFmtId="166" fontId="1" fillId="0" borderId="12" xfId="0" applyNumberFormat="1" applyFont="1" applyBorder="1" applyAlignment="1">
      <alignment horizontal="left" vertical="center"/>
    </xf>
    <xf numFmtId="168" fontId="1" fillId="0" borderId="12" xfId="1" applyNumberFormat="1" applyFont="1" applyFill="1" applyBorder="1" applyAlignment="1">
      <alignment horizontal="left" vertical="center"/>
    </xf>
    <xf numFmtId="169" fontId="1" fillId="0" borderId="12" xfId="1" applyNumberFormat="1" applyFont="1" applyFill="1" applyBorder="1" applyAlignment="1">
      <alignment horizontal="left" vertical="center"/>
    </xf>
    <xf numFmtId="164" fontId="1" fillId="0" borderId="12" xfId="0" applyNumberFormat="1" applyFont="1" applyBorder="1" applyAlignment="1">
      <alignment horizontal="left" vertical="center"/>
    </xf>
    <xf numFmtId="166" fontId="7" fillId="0" borderId="12" xfId="0" applyNumberFormat="1" applyFont="1" applyBorder="1" applyAlignment="1">
      <alignment vertical="center"/>
    </xf>
    <xf numFmtId="3" fontId="0" fillId="0" borderId="0" xfId="0" applyNumberFormat="1"/>
    <xf numFmtId="3" fontId="1" fillId="0" borderId="12" xfId="0" applyNumberFormat="1" applyFont="1" applyBorder="1" applyAlignment="1">
      <alignment horizontal="center" vertical="center" wrapText="1"/>
    </xf>
    <xf numFmtId="0" fontId="1" fillId="0" borderId="12" xfId="0" applyFont="1" applyBorder="1"/>
    <xf numFmtId="0" fontId="1" fillId="0" borderId="12" xfId="0" applyFont="1" applyBorder="1" applyAlignment="1">
      <alignment vertical="center"/>
    </xf>
    <xf numFmtId="170" fontId="3" fillId="0" borderId="18" xfId="0" applyNumberFormat="1" applyFont="1" applyBorder="1" applyAlignment="1">
      <alignment horizontal="center" vertical="center" wrapText="1"/>
    </xf>
    <xf numFmtId="3" fontId="19" fillId="0" borderId="12" xfId="0" applyNumberFormat="1" applyFont="1" applyBorder="1" applyAlignment="1">
      <alignment vertical="center" wrapText="1"/>
    </xf>
    <xf numFmtId="0" fontId="1" fillId="0" borderId="12" xfId="0" applyFont="1" applyBorder="1" applyAlignment="1">
      <alignment vertical="center" wrapText="1"/>
    </xf>
    <xf numFmtId="0" fontId="19" fillId="0" borderId="12" xfId="0" applyFont="1" applyBorder="1"/>
    <xf numFmtId="0" fontId="1" fillId="0" borderId="11" xfId="0" applyFont="1" applyBorder="1" applyAlignment="1">
      <alignment vertical="center"/>
    </xf>
    <xf numFmtId="0" fontId="9" fillId="0" borderId="11" xfId="0" applyFont="1" applyBorder="1"/>
    <xf numFmtId="3" fontId="7" fillId="0" borderId="12" xfId="0" applyNumberFormat="1" applyFont="1" applyBorder="1" applyAlignment="1">
      <alignment vertical="center"/>
    </xf>
    <xf numFmtId="0" fontId="9" fillId="0" borderId="12" xfId="0" applyFont="1" applyBorder="1" applyAlignment="1">
      <alignment vertical="center"/>
    </xf>
    <xf numFmtId="164" fontId="1" fillId="0" borderId="18" xfId="0" applyNumberFormat="1" applyFont="1" applyBorder="1" applyAlignment="1">
      <alignment vertical="center"/>
    </xf>
    <xf numFmtId="3" fontId="19" fillId="0" borderId="12" xfId="0" applyNumberFormat="1" applyFont="1" applyBorder="1" applyAlignment="1">
      <alignment vertical="center"/>
    </xf>
    <xf numFmtId="3" fontId="1" fillId="0" borderId="1" xfId="0" applyNumberFormat="1" applyFont="1" applyBorder="1" applyAlignment="1">
      <alignment vertical="center"/>
    </xf>
    <xf numFmtId="3" fontId="1" fillId="0" borderId="2" xfId="0" applyNumberFormat="1" applyFont="1" applyBorder="1" applyAlignment="1">
      <alignment vertical="center"/>
    </xf>
    <xf numFmtId="173" fontId="1" fillId="0" borderId="1" xfId="0" applyNumberFormat="1" applyFont="1" applyBorder="1" applyAlignment="1">
      <alignment vertical="center"/>
    </xf>
    <xf numFmtId="3" fontId="1" fillId="0" borderId="1" xfId="0" applyNumberFormat="1" applyFont="1" applyBorder="1" applyAlignment="1">
      <alignment horizontal="right" vertical="center" wrapText="1"/>
    </xf>
    <xf numFmtId="3" fontId="19" fillId="0" borderId="1" xfId="0" applyNumberFormat="1" applyFont="1" applyBorder="1" applyAlignment="1">
      <alignment vertical="center"/>
    </xf>
    <xf numFmtId="0" fontId="1" fillId="0" borderId="26" xfId="0" applyFont="1" applyBorder="1" applyAlignment="1">
      <alignment vertical="center"/>
    </xf>
    <xf numFmtId="0" fontId="1" fillId="0" borderId="1" xfId="0" applyFont="1" applyBorder="1" applyAlignment="1">
      <alignment vertical="center"/>
    </xf>
    <xf numFmtId="0" fontId="0" fillId="0" borderId="0" xfId="0" applyAlignment="1">
      <alignment vertical="center"/>
    </xf>
    <xf numFmtId="175" fontId="6" fillId="0" borderId="12" xfId="0" applyNumberFormat="1" applyFont="1" applyBorder="1" applyAlignment="1">
      <alignment vertical="center"/>
    </xf>
    <xf numFmtId="3" fontId="19" fillId="0" borderId="12" xfId="0" applyNumberFormat="1" applyFont="1" applyBorder="1" applyAlignment="1">
      <alignment horizontal="center" vertical="center" wrapText="1"/>
    </xf>
    <xf numFmtId="0" fontId="9" fillId="0" borderId="11" xfId="0" applyFont="1" applyBorder="1" applyAlignment="1">
      <alignment vertical="center"/>
    </xf>
    <xf numFmtId="164" fontId="1" fillId="0" borderId="12" xfId="0" applyNumberFormat="1" applyFont="1" applyBorder="1" applyAlignment="1">
      <alignment horizontal="center" vertical="center" wrapText="1"/>
    </xf>
    <xf numFmtId="3" fontId="1" fillId="0" borderId="12" xfId="0" applyNumberFormat="1" applyFont="1" applyBorder="1" applyAlignment="1">
      <alignment horizontal="right" vertical="center" wrapText="1"/>
    </xf>
    <xf numFmtId="3" fontId="7" fillId="0" borderId="12" xfId="0" applyNumberFormat="1" applyFont="1" applyBorder="1" applyAlignment="1">
      <alignment horizontal="center" vertical="center" wrapText="1"/>
    </xf>
    <xf numFmtId="165" fontId="7" fillId="0" borderId="12" xfId="0" applyNumberFormat="1" applyFont="1" applyBorder="1" applyAlignment="1">
      <alignment horizontal="center" vertical="center" wrapText="1"/>
    </xf>
    <xf numFmtId="168" fontId="1" fillId="0" borderId="12" xfId="0" applyNumberFormat="1" applyFont="1" applyBorder="1" applyAlignment="1">
      <alignment horizontal="center" vertical="center" wrapText="1"/>
    </xf>
    <xf numFmtId="3" fontId="7" fillId="0" borderId="26"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xf>
    <xf numFmtId="0" fontId="7" fillId="0" borderId="11" xfId="0" applyFont="1" applyBorder="1" applyAlignment="1">
      <alignment vertical="center"/>
    </xf>
    <xf numFmtId="3" fontId="7" fillId="0" borderId="11" xfId="0" applyNumberFormat="1" applyFont="1" applyBorder="1" applyAlignment="1">
      <alignment horizontal="center" vertical="center" wrapText="1"/>
    </xf>
    <xf numFmtId="170" fontId="7" fillId="0" borderId="11" xfId="0" applyNumberFormat="1" applyFont="1" applyBorder="1" applyAlignment="1">
      <alignment vertical="center"/>
    </xf>
    <xf numFmtId="166" fontId="7" fillId="0" borderId="11" xfId="0" applyNumberFormat="1" applyFont="1" applyBorder="1" applyAlignment="1">
      <alignment vertical="center"/>
    </xf>
    <xf numFmtId="0" fontId="7" fillId="0" borderId="0" xfId="0" applyFont="1" applyAlignment="1">
      <alignment vertical="center"/>
    </xf>
    <xf numFmtId="165" fontId="1" fillId="0" borderId="12" xfId="0" applyNumberFormat="1" applyFont="1" applyBorder="1" applyAlignment="1">
      <alignment horizontal="center" vertical="center" wrapText="1"/>
    </xf>
    <xf numFmtId="9" fontId="1" fillId="0" borderId="12" xfId="0" applyNumberFormat="1" applyFont="1" applyBorder="1" applyAlignment="1">
      <alignment vertical="center"/>
    </xf>
    <xf numFmtId="3" fontId="7" fillId="0" borderId="13" xfId="0" applyNumberFormat="1" applyFont="1" applyBorder="1" applyAlignment="1">
      <alignment horizontal="center" vertical="center" wrapText="1"/>
    </xf>
    <xf numFmtId="0" fontId="4" fillId="0" borderId="15" xfId="0" applyFont="1" applyBorder="1" applyAlignment="1">
      <alignment vertical="center"/>
    </xf>
    <xf numFmtId="165" fontId="7" fillId="0" borderId="12" xfId="0" applyNumberFormat="1" applyFont="1" applyBorder="1" applyAlignment="1">
      <alignment vertical="center"/>
    </xf>
    <xf numFmtId="165" fontId="18" fillId="0" borderId="13" xfId="0" applyNumberFormat="1" applyFont="1" applyBorder="1" applyAlignment="1">
      <alignment horizontal="right" vertical="center"/>
    </xf>
    <xf numFmtId="165" fontId="18" fillId="0" borderId="12" xfId="0" applyNumberFormat="1" applyFont="1" applyBorder="1" applyAlignment="1">
      <alignment horizontal="right" vertical="center"/>
    </xf>
    <xf numFmtId="0" fontId="0" fillId="0" borderId="12" xfId="0" applyBorder="1" applyAlignment="1">
      <alignment vertical="center"/>
    </xf>
    <xf numFmtId="3" fontId="7" fillId="0" borderId="27"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1" fillId="0" borderId="3" xfId="0" applyNumberFormat="1" applyFont="1" applyBorder="1" applyAlignment="1">
      <alignment horizontal="center" vertical="center"/>
    </xf>
    <xf numFmtId="0" fontId="4" fillId="0" borderId="28" xfId="0" applyFont="1" applyBorder="1" applyAlignment="1">
      <alignment vertical="center"/>
    </xf>
    <xf numFmtId="165" fontId="18" fillId="0" borderId="11" xfId="0" applyNumberFormat="1" applyFont="1" applyBorder="1" applyAlignment="1">
      <alignment horizontal="right" vertical="center"/>
    </xf>
    <xf numFmtId="0" fontId="0" fillId="0" borderId="11" xfId="0" applyBorder="1" applyAlignment="1">
      <alignment vertical="center"/>
    </xf>
    <xf numFmtId="3" fontId="1" fillId="0" borderId="1" xfId="0" applyNumberFormat="1" applyFont="1" applyBorder="1" applyAlignment="1">
      <alignment horizontal="center" vertical="center"/>
    </xf>
    <xf numFmtId="3" fontId="1" fillId="0" borderId="11" xfId="0" applyNumberFormat="1" applyFont="1" applyBorder="1" applyAlignment="1">
      <alignment horizontal="center" vertical="center"/>
    </xf>
    <xf numFmtId="0" fontId="4" fillId="0" borderId="11"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right"/>
    </xf>
    <xf numFmtId="0" fontId="1" fillId="2" borderId="0" xfId="0" applyFont="1" applyFill="1"/>
    <xf numFmtId="165" fontId="1" fillId="0" borderId="0" xfId="0" applyNumberFormat="1" applyFont="1" applyAlignment="1">
      <alignment horizontal="right"/>
    </xf>
    <xf numFmtId="176" fontId="1" fillId="0" borderId="11" xfId="1" applyNumberFormat="1" applyFont="1" applyFill="1" applyBorder="1" applyAlignment="1">
      <alignment horizontal="center" vertical="center" wrapText="1"/>
    </xf>
    <xf numFmtId="176" fontId="1" fillId="0" borderId="0" xfId="1" applyNumberFormat="1" applyFont="1" applyFill="1" applyAlignment="1">
      <alignment horizontal="center" vertical="center"/>
    </xf>
    <xf numFmtId="0" fontId="1" fillId="0" borderId="0" xfId="0" applyFont="1" applyAlignment="1">
      <alignment vertical="center"/>
    </xf>
    <xf numFmtId="176" fontId="1" fillId="0" borderId="11" xfId="1" applyNumberFormat="1" applyFont="1" applyFill="1" applyBorder="1" applyAlignment="1">
      <alignment horizontal="center" vertical="center"/>
    </xf>
    <xf numFmtId="0" fontId="1" fillId="0" borderId="0" xfId="0" applyFont="1" applyAlignment="1">
      <alignment horizontal="right" vertical="center"/>
    </xf>
    <xf numFmtId="0" fontId="1" fillId="2" borderId="0" xfId="0" applyFont="1" applyFill="1" applyAlignment="1">
      <alignment vertical="center"/>
    </xf>
    <xf numFmtId="176" fontId="3" fillId="0" borderId="11" xfId="1" applyNumberFormat="1" applyFont="1" applyFill="1" applyBorder="1" applyAlignment="1">
      <alignment horizontal="center" vertical="center" wrapText="1"/>
    </xf>
    <xf numFmtId="165" fontId="3" fillId="0" borderId="13" xfId="0" applyNumberFormat="1" applyFont="1" applyBorder="1" applyAlignment="1">
      <alignment vertical="center" wrapText="1"/>
    </xf>
    <xf numFmtId="3" fontId="12" fillId="0" borderId="0" xfId="0" applyNumberFormat="1" applyFont="1"/>
    <xf numFmtId="169" fontId="9" fillId="0" borderId="12" xfId="1" applyNumberFormat="1" applyFont="1" applyFill="1" applyBorder="1" applyAlignment="1">
      <alignment horizontal="left" vertical="center"/>
    </xf>
    <xf numFmtId="0" fontId="8" fillId="0" borderId="12" xfId="0" applyFont="1" applyBorder="1" applyAlignment="1">
      <alignment horizontal="center" vertical="center"/>
    </xf>
    <xf numFmtId="169" fontId="3" fillId="0" borderId="18" xfId="1" applyNumberFormat="1" applyFont="1" applyFill="1" applyBorder="1" applyAlignment="1">
      <alignment horizontal="center" vertical="center" wrapText="1"/>
    </xf>
    <xf numFmtId="0" fontId="8" fillId="0" borderId="17" xfId="0" applyFont="1" applyBorder="1" applyAlignment="1">
      <alignment horizontal="center" vertical="center"/>
    </xf>
    <xf numFmtId="0" fontId="3" fillId="0" borderId="12" xfId="0" applyFont="1" applyBorder="1" applyAlignment="1">
      <alignment vertical="center"/>
    </xf>
    <xf numFmtId="0" fontId="10" fillId="0" borderId="0" xfId="0" applyFont="1"/>
    <xf numFmtId="3" fontId="16" fillId="0" borderId="11" xfId="0" applyNumberFormat="1" applyFont="1" applyBorder="1" applyAlignment="1">
      <alignment wrapText="1"/>
    </xf>
    <xf numFmtId="1" fontId="7" fillId="0" borderId="12" xfId="0" applyNumberFormat="1" applyFont="1" applyBorder="1" applyAlignment="1">
      <alignment horizontal="center" vertical="center" wrapText="1"/>
    </xf>
    <xf numFmtId="165" fontId="7" fillId="0" borderId="12" xfId="0" applyNumberFormat="1" applyFont="1" applyBorder="1" applyAlignment="1">
      <alignment horizontal="left" vertical="center" wrapText="1"/>
    </xf>
    <xf numFmtId="169" fontId="7" fillId="0" borderId="12" xfId="1" applyNumberFormat="1" applyFont="1" applyFill="1" applyBorder="1" applyAlignment="1">
      <alignment horizontal="center" vertical="center" wrapText="1"/>
    </xf>
    <xf numFmtId="1" fontId="7" fillId="0" borderId="17" xfId="0" applyNumberFormat="1" applyFont="1" applyBorder="1" applyAlignment="1">
      <alignment horizontal="center" vertical="center" wrapText="1"/>
    </xf>
    <xf numFmtId="165" fontId="7" fillId="0" borderId="17" xfId="0" applyNumberFormat="1" applyFont="1" applyBorder="1" applyAlignment="1">
      <alignment horizontal="left" vertical="center" wrapText="1"/>
    </xf>
    <xf numFmtId="3" fontId="7" fillId="0" borderId="17" xfId="0" applyNumberFormat="1" applyFont="1" applyBorder="1" applyAlignment="1">
      <alignment horizontal="center" vertical="center" wrapText="1"/>
    </xf>
    <xf numFmtId="165" fontId="7" fillId="0" borderId="17" xfId="0" applyNumberFormat="1" applyFont="1" applyBorder="1" applyAlignment="1">
      <alignment horizontal="center" vertical="center" wrapText="1"/>
    </xf>
    <xf numFmtId="169" fontId="7" fillId="0" borderId="17" xfId="1" applyNumberFormat="1" applyFont="1" applyFill="1" applyBorder="1" applyAlignment="1">
      <alignment horizontal="center" vertical="center" wrapText="1"/>
    </xf>
    <xf numFmtId="0" fontId="0" fillId="0" borderId="11" xfId="0" applyBorder="1"/>
    <xf numFmtId="3" fontId="0" fillId="0" borderId="11" xfId="0" applyNumberFormat="1" applyBorder="1"/>
    <xf numFmtId="0" fontId="12" fillId="0" borderId="11" xfId="0" applyFont="1" applyBorder="1"/>
    <xf numFmtId="0" fontId="9" fillId="3" borderId="12" xfId="0" applyFont="1" applyFill="1" applyBorder="1" applyAlignment="1">
      <alignment vertical="center"/>
    </xf>
    <xf numFmtId="3" fontId="3" fillId="0" borderId="12" xfId="0" applyNumberFormat="1" applyFont="1" applyBorder="1" applyAlignment="1">
      <alignment vertical="center"/>
    </xf>
    <xf numFmtId="3" fontId="3" fillId="0" borderId="12" xfId="0" applyNumberFormat="1" applyFont="1" applyBorder="1" applyAlignment="1">
      <alignment horizontal="center" vertical="center"/>
    </xf>
    <xf numFmtId="166" fontId="3" fillId="0" borderId="12" xfId="0" applyNumberFormat="1" applyFont="1" applyBorder="1" applyAlignment="1">
      <alignment horizontal="left" vertical="center"/>
    </xf>
    <xf numFmtId="168" fontId="3" fillId="0" borderId="12" xfId="1" applyNumberFormat="1" applyFont="1" applyFill="1" applyBorder="1" applyAlignment="1">
      <alignment horizontal="left" vertical="center"/>
    </xf>
    <xf numFmtId="169" fontId="3" fillId="0" borderId="12" xfId="1" applyNumberFormat="1" applyFont="1" applyFill="1" applyBorder="1" applyAlignment="1">
      <alignment horizontal="left" vertical="center"/>
    </xf>
    <xf numFmtId="164" fontId="3" fillId="0" borderId="12" xfId="0" applyNumberFormat="1" applyFont="1" applyBorder="1" applyAlignment="1">
      <alignment horizontal="left" vertical="center"/>
    </xf>
    <xf numFmtId="0" fontId="6" fillId="0" borderId="12" xfId="0" applyFont="1" applyBorder="1" applyAlignment="1">
      <alignment vertical="center"/>
    </xf>
    <xf numFmtId="0" fontId="3" fillId="0" borderId="11" xfId="0" applyFont="1" applyBorder="1" applyAlignment="1">
      <alignment vertical="center"/>
    </xf>
    <xf numFmtId="0" fontId="15" fillId="0" borderId="11" xfId="0" applyFont="1" applyBorder="1"/>
    <xf numFmtId="3" fontId="22" fillId="0" borderId="12" xfId="0" applyNumberFormat="1" applyFont="1" applyBorder="1" applyAlignment="1">
      <alignment vertical="center" wrapText="1"/>
    </xf>
    <xf numFmtId="166" fontId="6" fillId="0" borderId="12" xfId="0" applyNumberFormat="1" applyFont="1" applyBorder="1" applyAlignment="1">
      <alignment vertical="center"/>
    </xf>
    <xf numFmtId="172" fontId="1" fillId="0" borderId="11" xfId="0" applyNumberFormat="1" applyFont="1" applyBorder="1" applyAlignment="1">
      <alignment vertical="center"/>
    </xf>
    <xf numFmtId="167" fontId="1" fillId="0" borderId="11" xfId="0" applyNumberFormat="1" applyFont="1" applyBorder="1" applyAlignment="1">
      <alignment vertical="center"/>
    </xf>
    <xf numFmtId="3" fontId="1" fillId="3" borderId="12" xfId="0" applyNumberFormat="1" applyFont="1" applyFill="1" applyBorder="1" applyAlignment="1">
      <alignment horizontal="center" vertical="center"/>
    </xf>
    <xf numFmtId="166" fontId="1" fillId="3" borderId="12" xfId="0" applyNumberFormat="1" applyFont="1" applyFill="1" applyBorder="1" applyAlignment="1">
      <alignment horizontal="left" vertical="center"/>
    </xf>
    <xf numFmtId="168" fontId="1" fillId="3" borderId="12" xfId="1" applyNumberFormat="1" applyFont="1" applyFill="1" applyBorder="1" applyAlignment="1">
      <alignment horizontal="left" vertical="center"/>
    </xf>
    <xf numFmtId="9" fontId="1" fillId="3" borderId="12" xfId="3" applyFont="1" applyFill="1" applyBorder="1" applyAlignment="1">
      <alignment horizontal="center" vertical="center"/>
    </xf>
    <xf numFmtId="3" fontId="1" fillId="3" borderId="12" xfId="0" applyNumberFormat="1" applyFont="1" applyFill="1" applyBorder="1" applyAlignment="1">
      <alignment vertical="center"/>
    </xf>
    <xf numFmtId="3" fontId="19" fillId="3" borderId="12" xfId="0" applyNumberFormat="1" applyFont="1" applyFill="1" applyBorder="1" applyAlignment="1">
      <alignment vertical="center"/>
    </xf>
    <xf numFmtId="0" fontId="1" fillId="3" borderId="13" xfId="0" applyFont="1" applyFill="1" applyBorder="1" applyAlignment="1">
      <alignment vertical="center"/>
    </xf>
    <xf numFmtId="3" fontId="1" fillId="3" borderId="12" xfId="0" applyNumberFormat="1" applyFont="1" applyFill="1" applyBorder="1" applyAlignment="1">
      <alignment horizontal="center" vertical="center" wrapText="1"/>
    </xf>
    <xf numFmtId="170" fontId="1" fillId="3" borderId="12" xfId="0" applyNumberFormat="1" applyFont="1" applyFill="1" applyBorder="1" applyAlignment="1">
      <alignment vertical="center"/>
    </xf>
    <xf numFmtId="166" fontId="1" fillId="3" borderId="12" xfId="0" applyNumberFormat="1" applyFont="1" applyFill="1" applyBorder="1" applyAlignment="1">
      <alignment vertical="center"/>
    </xf>
    <xf numFmtId="170" fontId="7" fillId="3" borderId="12" xfId="0" applyNumberFormat="1" applyFont="1" applyFill="1" applyBorder="1" applyAlignment="1">
      <alignment vertical="center"/>
    </xf>
    <xf numFmtId="0" fontId="7" fillId="3" borderId="12" xfId="0" applyFont="1" applyFill="1" applyBorder="1" applyAlignment="1">
      <alignment vertical="center"/>
    </xf>
    <xf numFmtId="0" fontId="1" fillId="3" borderId="11" xfId="0" applyFont="1" applyFill="1" applyBorder="1" applyAlignment="1">
      <alignment vertical="center" wrapText="1"/>
    </xf>
    <xf numFmtId="0" fontId="1" fillId="3" borderId="11" xfId="0" applyFont="1" applyFill="1" applyBorder="1" applyAlignment="1">
      <alignment vertical="center"/>
    </xf>
    <xf numFmtId="0" fontId="9" fillId="3" borderId="11" xfId="0" applyFont="1" applyFill="1" applyBorder="1"/>
    <xf numFmtId="169" fontId="1" fillId="3" borderId="12" xfId="1" applyNumberFormat="1" applyFont="1" applyFill="1" applyBorder="1" applyAlignment="1">
      <alignment horizontal="left" vertical="center"/>
    </xf>
    <xf numFmtId="171" fontId="1" fillId="3" borderId="12" xfId="1" applyNumberFormat="1" applyFont="1" applyFill="1" applyBorder="1" applyAlignment="1">
      <alignment horizontal="left" vertical="center" wrapText="1"/>
    </xf>
    <xf numFmtId="3" fontId="19" fillId="3" borderId="12" xfId="0" applyNumberFormat="1" applyFont="1" applyFill="1" applyBorder="1" applyAlignment="1">
      <alignment vertical="center" wrapText="1"/>
    </xf>
    <xf numFmtId="0" fontId="1" fillId="3" borderId="12" xfId="0" applyFont="1" applyFill="1" applyBorder="1" applyAlignment="1">
      <alignment vertical="center"/>
    </xf>
    <xf numFmtId="166" fontId="7" fillId="3" borderId="12" xfId="0" applyNumberFormat="1" applyFont="1" applyFill="1" applyBorder="1" applyAlignment="1">
      <alignment vertical="center"/>
    </xf>
    <xf numFmtId="164" fontId="1" fillId="3" borderId="12" xfId="0" applyNumberFormat="1" applyFont="1" applyFill="1" applyBorder="1" applyAlignment="1">
      <alignment horizontal="left" vertical="center"/>
    </xf>
    <xf numFmtId="3" fontId="3" fillId="3" borderId="12" xfId="0" applyNumberFormat="1" applyFont="1" applyFill="1" applyBorder="1" applyAlignment="1">
      <alignment vertical="center"/>
    </xf>
    <xf numFmtId="3" fontId="3" fillId="3" borderId="12" xfId="0" applyNumberFormat="1" applyFont="1" applyFill="1" applyBorder="1" applyAlignment="1">
      <alignment horizontal="center" vertical="center"/>
    </xf>
    <xf numFmtId="166" fontId="3" fillId="3" borderId="12" xfId="0" applyNumberFormat="1" applyFont="1" applyFill="1" applyBorder="1" applyAlignment="1">
      <alignment horizontal="left" vertical="center"/>
    </xf>
    <xf numFmtId="168" fontId="3" fillId="3" borderId="12" xfId="1" applyNumberFormat="1" applyFont="1" applyFill="1" applyBorder="1" applyAlignment="1">
      <alignment horizontal="left" vertical="center"/>
    </xf>
    <xf numFmtId="169" fontId="3" fillId="3" borderId="12" xfId="1" applyNumberFormat="1" applyFont="1" applyFill="1" applyBorder="1" applyAlignment="1">
      <alignment horizontal="left" vertical="center"/>
    </xf>
    <xf numFmtId="164" fontId="3" fillId="3" borderId="12" xfId="0" applyNumberFormat="1" applyFont="1" applyFill="1" applyBorder="1" applyAlignment="1">
      <alignment horizontal="left" vertical="center"/>
    </xf>
    <xf numFmtId="3" fontId="22" fillId="3" borderId="12" xfId="0" applyNumberFormat="1" applyFont="1" applyFill="1" applyBorder="1" applyAlignment="1">
      <alignment horizontal="center" vertical="center" wrapText="1"/>
    </xf>
    <xf numFmtId="0" fontId="3" fillId="3" borderId="13" xfId="0" applyFont="1" applyFill="1" applyBorder="1" applyAlignment="1">
      <alignment vertical="center"/>
    </xf>
    <xf numFmtId="3" fontId="3" fillId="3" borderId="12" xfId="0" applyNumberFormat="1" applyFont="1" applyFill="1" applyBorder="1" applyAlignment="1">
      <alignment horizontal="center" vertical="center" wrapText="1"/>
    </xf>
    <xf numFmtId="170" fontId="3" fillId="3" borderId="12" xfId="0" applyNumberFormat="1" applyFont="1" applyFill="1" applyBorder="1" applyAlignment="1">
      <alignment vertical="center"/>
    </xf>
    <xf numFmtId="166" fontId="3" fillId="3" borderId="12" xfId="0" applyNumberFormat="1" applyFont="1" applyFill="1" applyBorder="1" applyAlignment="1">
      <alignment vertical="center"/>
    </xf>
    <xf numFmtId="170" fontId="6" fillId="3" borderId="12" xfId="0" applyNumberFormat="1" applyFont="1" applyFill="1" applyBorder="1" applyAlignment="1">
      <alignment vertical="center"/>
    </xf>
    <xf numFmtId="0" fontId="6" fillId="3" borderId="12" xfId="0" applyFont="1" applyFill="1" applyBorder="1" applyAlignment="1">
      <alignment vertical="center"/>
    </xf>
    <xf numFmtId="0" fontId="3" fillId="3" borderId="11" xfId="0" applyFont="1" applyFill="1" applyBorder="1" applyAlignment="1">
      <alignment vertical="center"/>
    </xf>
    <xf numFmtId="0" fontId="15" fillId="3" borderId="11" xfId="0" applyFont="1" applyFill="1" applyBorder="1"/>
    <xf numFmtId="0" fontId="9" fillId="3" borderId="12" xfId="0" applyFont="1" applyFill="1" applyBorder="1"/>
    <xf numFmtId="168" fontId="1" fillId="3" borderId="12" xfId="1" applyNumberFormat="1" applyFont="1" applyFill="1" applyBorder="1" applyAlignment="1">
      <alignment horizontal="center" vertical="center"/>
    </xf>
    <xf numFmtId="9" fontId="1" fillId="3" borderId="12" xfId="3" applyFont="1" applyFill="1" applyBorder="1" applyAlignment="1">
      <alignment vertical="center"/>
    </xf>
    <xf numFmtId="0" fontId="9" fillId="3" borderId="11" xfId="0" applyFont="1" applyFill="1" applyBorder="1" applyAlignment="1">
      <alignment vertical="center"/>
    </xf>
    <xf numFmtId="164" fontId="1" fillId="3" borderId="12" xfId="0" applyNumberFormat="1" applyFont="1" applyFill="1" applyBorder="1" applyAlignment="1">
      <alignment horizontal="center" vertical="center" wrapText="1"/>
    </xf>
    <xf numFmtId="3" fontId="1" fillId="3" borderId="12" xfId="0" applyNumberFormat="1" applyFont="1" applyFill="1" applyBorder="1" applyAlignment="1">
      <alignment horizontal="right" vertical="center" wrapText="1"/>
    </xf>
    <xf numFmtId="166" fontId="1" fillId="3" borderId="17" xfId="0" applyNumberFormat="1" applyFont="1" applyFill="1" applyBorder="1" applyAlignment="1">
      <alignment horizontal="left" vertical="center"/>
    </xf>
    <xf numFmtId="168" fontId="1" fillId="3" borderId="5" xfId="0" applyNumberFormat="1" applyFont="1" applyFill="1" applyBorder="1" applyAlignment="1">
      <alignment horizontal="center" vertical="center" wrapText="1"/>
    </xf>
    <xf numFmtId="167" fontId="1" fillId="3" borderId="5" xfId="0" applyNumberFormat="1" applyFont="1" applyFill="1" applyBorder="1" applyAlignment="1">
      <alignment horizontal="center" vertical="center" wrapText="1"/>
    </xf>
    <xf numFmtId="3" fontId="19" fillId="0" borderId="12" xfId="0" quotePrefix="1" applyNumberFormat="1" applyFont="1" applyBorder="1" applyAlignment="1">
      <alignment vertical="center" wrapText="1"/>
    </xf>
    <xf numFmtId="0" fontId="1" fillId="3" borderId="15"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0" borderId="18" xfId="0" applyFont="1" applyBorder="1" applyAlignment="1">
      <alignment horizontal="center" vertical="center"/>
    </xf>
    <xf numFmtId="0" fontId="3" fillId="3" borderId="16" xfId="0" applyFont="1" applyFill="1" applyBorder="1" applyAlignment="1">
      <alignment horizontal="left" vertical="center" wrapText="1"/>
    </xf>
    <xf numFmtId="0" fontId="3" fillId="3" borderId="13" xfId="0" applyFont="1" applyFill="1" applyBorder="1" applyAlignment="1">
      <alignment horizontal="left" vertical="center" wrapText="1"/>
    </xf>
    <xf numFmtId="3" fontId="1" fillId="0" borderId="12" xfId="0" applyNumberFormat="1" applyFont="1" applyBorder="1" applyAlignment="1">
      <alignment vertical="center" wrapText="1"/>
    </xf>
    <xf numFmtId="166" fontId="3" fillId="0" borderId="12" xfId="0" applyNumberFormat="1" applyFont="1" applyBorder="1" applyAlignment="1">
      <alignment horizontal="center" vertical="center" wrapText="1"/>
    </xf>
    <xf numFmtId="168" fontId="3" fillId="0" borderId="12" xfId="1" applyNumberFormat="1" applyFont="1" applyFill="1" applyBorder="1" applyAlignment="1">
      <alignment horizontal="center" vertical="center" wrapText="1"/>
    </xf>
    <xf numFmtId="169" fontId="3" fillId="0" borderId="12" xfId="1" applyNumberFormat="1" applyFont="1" applyFill="1" applyBorder="1" applyAlignment="1">
      <alignment horizontal="center" vertical="center" wrapText="1"/>
    </xf>
    <xf numFmtId="3" fontId="1" fillId="2" borderId="12" xfId="0" applyNumberFormat="1" applyFont="1" applyFill="1" applyBorder="1" applyAlignment="1">
      <alignment vertical="center"/>
    </xf>
    <xf numFmtId="0" fontId="3" fillId="2" borderId="15" xfId="0" applyFont="1" applyFill="1" applyBorder="1" applyAlignment="1">
      <alignment vertical="center" wrapText="1"/>
    </xf>
    <xf numFmtId="0" fontId="3" fillId="2" borderId="16" xfId="0" applyFont="1" applyFill="1" applyBorder="1" applyAlignment="1">
      <alignment vertical="center" wrapText="1"/>
    </xf>
    <xf numFmtId="0" fontId="3" fillId="2" borderId="13" xfId="0" applyFont="1" applyFill="1" applyBorder="1" applyAlignment="1">
      <alignment vertical="center" wrapText="1"/>
    </xf>
    <xf numFmtId="3" fontId="1" fillId="2" borderId="12" xfId="0" applyNumberFormat="1" applyFont="1" applyFill="1" applyBorder="1" applyAlignment="1">
      <alignment horizontal="center" vertical="center"/>
    </xf>
    <xf numFmtId="166" fontId="1" fillId="2" borderId="12" xfId="0" applyNumberFormat="1" applyFont="1" applyFill="1" applyBorder="1" applyAlignment="1">
      <alignment vertical="center"/>
    </xf>
    <xf numFmtId="168" fontId="1" fillId="2" borderId="12" xfId="1" applyNumberFormat="1" applyFont="1" applyFill="1" applyBorder="1" applyAlignment="1">
      <alignment horizontal="center" vertical="center"/>
    </xf>
    <xf numFmtId="169" fontId="1" fillId="2" borderId="12" xfId="1" applyNumberFormat="1" applyFont="1" applyFill="1" applyBorder="1" applyAlignment="1">
      <alignment vertical="center"/>
    </xf>
    <xf numFmtId="164" fontId="1" fillId="2" borderId="12" xfId="0" applyNumberFormat="1" applyFont="1" applyFill="1" applyBorder="1" applyAlignment="1">
      <alignment vertical="center"/>
    </xf>
    <xf numFmtId="3" fontId="19" fillId="2" borderId="12" xfId="0" applyNumberFormat="1" applyFont="1" applyFill="1" applyBorder="1" applyAlignment="1">
      <alignment vertical="center"/>
    </xf>
    <xf numFmtId="43" fontId="19" fillId="2" borderId="12" xfId="1" applyFont="1" applyFill="1" applyBorder="1" applyAlignment="1">
      <alignment vertical="center"/>
    </xf>
    <xf numFmtId="169" fontId="3" fillId="0" borderId="12" xfId="1" applyNumberFormat="1" applyFont="1" applyFill="1" applyBorder="1" applyAlignment="1">
      <alignment horizontal="right" vertical="center" wrapText="1"/>
    </xf>
    <xf numFmtId="167" fontId="3" fillId="2" borderId="12" xfId="1" applyNumberFormat="1" applyFont="1" applyFill="1" applyBorder="1" applyAlignment="1">
      <alignment horizontal="right" vertical="center" wrapText="1"/>
    </xf>
    <xf numFmtId="167" fontId="1" fillId="0" borderId="12" xfId="1" applyNumberFormat="1" applyFont="1" applyFill="1" applyBorder="1" applyAlignment="1">
      <alignment horizontal="right" vertical="center"/>
    </xf>
    <xf numFmtId="167" fontId="3" fillId="0" borderId="12" xfId="1" applyNumberFormat="1" applyFont="1" applyFill="1" applyBorder="1" applyAlignment="1">
      <alignment horizontal="right" vertical="center" wrapText="1"/>
    </xf>
    <xf numFmtId="167" fontId="3" fillId="0" borderId="18" xfId="1" applyNumberFormat="1" applyFont="1" applyFill="1" applyBorder="1" applyAlignment="1">
      <alignment horizontal="right" vertical="center" wrapText="1"/>
    </xf>
    <xf numFmtId="167" fontId="1" fillId="0" borderId="18" xfId="1" applyNumberFormat="1" applyFont="1" applyFill="1" applyBorder="1" applyAlignment="1">
      <alignment horizontal="right" vertical="center" wrapText="1"/>
    </xf>
    <xf numFmtId="167" fontId="1" fillId="3" borderId="12" xfId="1" applyNumberFormat="1" applyFont="1" applyFill="1" applyBorder="1" applyAlignment="1">
      <alignment horizontal="right" vertical="center" wrapText="1"/>
    </xf>
    <xf numFmtId="167" fontId="1" fillId="0" borderId="12" xfId="1" applyNumberFormat="1" applyFont="1" applyFill="1" applyBorder="1" applyAlignment="1">
      <alignment horizontal="right" vertical="center" wrapText="1"/>
    </xf>
    <xf numFmtId="43" fontId="3" fillId="0" borderId="12" xfId="1" applyFont="1" applyFill="1" applyBorder="1" applyAlignment="1">
      <alignment horizontal="right" vertical="center" wrapText="1"/>
    </xf>
    <xf numFmtId="167" fontId="1" fillId="0" borderId="18" xfId="1" quotePrefix="1" applyNumberFormat="1" applyFont="1" applyFill="1" applyBorder="1" applyAlignment="1">
      <alignment horizontal="right" vertical="center" wrapText="1"/>
    </xf>
    <xf numFmtId="167" fontId="3" fillId="3" borderId="12" xfId="1" applyNumberFormat="1" applyFont="1" applyFill="1" applyBorder="1" applyAlignment="1">
      <alignment horizontal="right" vertical="center" wrapText="1"/>
    </xf>
    <xf numFmtId="167" fontId="3" fillId="3" borderId="12" xfId="1" quotePrefix="1" applyNumberFormat="1" applyFont="1" applyFill="1" applyBorder="1" applyAlignment="1">
      <alignment horizontal="right" vertical="center" wrapText="1"/>
    </xf>
    <xf numFmtId="172" fontId="1" fillId="3" borderId="12" xfId="1" applyNumberFormat="1" applyFont="1" applyFill="1" applyBorder="1" applyAlignment="1">
      <alignment horizontal="right" vertical="center" wrapText="1"/>
    </xf>
    <xf numFmtId="167" fontId="9" fillId="0" borderId="0" xfId="1" applyNumberFormat="1" applyFont="1" applyAlignment="1">
      <alignment horizontal="right" vertical="center"/>
    </xf>
    <xf numFmtId="3" fontId="3" fillId="2" borderId="22" xfId="0" applyNumberFormat="1" applyFont="1" applyFill="1" applyBorder="1" applyAlignment="1">
      <alignment horizontal="center" vertical="center" wrapText="1"/>
    </xf>
    <xf numFmtId="3" fontId="3" fillId="0" borderId="22" xfId="0" applyNumberFormat="1" applyFont="1" applyBorder="1" applyAlignment="1">
      <alignment horizontal="center" vertical="center" wrapText="1"/>
    </xf>
    <xf numFmtId="0" fontId="1" fillId="0" borderId="12" xfId="0" applyFont="1" applyBorder="1" applyAlignment="1">
      <alignment horizontal="center" vertical="center"/>
    </xf>
    <xf numFmtId="166" fontId="25" fillId="0" borderId="12" xfId="0" applyNumberFormat="1" applyFont="1" applyBorder="1" applyAlignment="1">
      <alignment vertical="center"/>
    </xf>
    <xf numFmtId="168" fontId="25" fillId="0" borderId="12" xfId="1" applyNumberFormat="1" applyFont="1" applyFill="1" applyBorder="1" applyAlignment="1" applyProtection="1">
      <alignment vertical="center"/>
    </xf>
    <xf numFmtId="3" fontId="3" fillId="0" borderId="14" xfId="0" applyNumberFormat="1" applyFont="1" applyBorder="1" applyAlignment="1">
      <alignment horizontal="center" vertical="center" wrapText="1"/>
    </xf>
    <xf numFmtId="3" fontId="3" fillId="3" borderId="14" xfId="0" applyNumberFormat="1" applyFont="1" applyFill="1" applyBorder="1" applyAlignment="1">
      <alignment horizontal="center" vertical="center" wrapText="1"/>
    </xf>
    <xf numFmtId="0" fontId="1" fillId="3" borderId="12" xfId="0" applyFont="1" applyFill="1" applyBorder="1" applyAlignment="1">
      <alignment horizontal="center" vertical="center"/>
    </xf>
    <xf numFmtId="3" fontId="10" fillId="3" borderId="12" xfId="0" applyNumberFormat="1" applyFont="1" applyFill="1" applyBorder="1" applyAlignment="1">
      <alignment vertical="center"/>
    </xf>
    <xf numFmtId="3" fontId="10" fillId="0" borderId="12" xfId="0" applyNumberFormat="1" applyFont="1" applyBorder="1" applyAlignment="1">
      <alignment vertical="center"/>
    </xf>
    <xf numFmtId="3" fontId="1" fillId="0" borderId="26" xfId="0" applyNumberFormat="1" applyFont="1" applyBorder="1" applyAlignment="1">
      <alignment horizontal="center" vertical="center" wrapText="1"/>
    </xf>
    <xf numFmtId="174" fontId="26" fillId="0" borderId="0" xfId="0" applyNumberFormat="1" applyFont="1" applyAlignment="1">
      <alignment vertical="center"/>
    </xf>
    <xf numFmtId="9" fontId="1" fillId="0" borderId="1" xfId="0" applyNumberFormat="1" applyFont="1" applyBorder="1" applyAlignment="1">
      <alignment horizontal="center" vertical="center" wrapText="1"/>
    </xf>
    <xf numFmtId="3" fontId="10" fillId="0" borderId="0" xfId="0" applyNumberFormat="1" applyFont="1" applyAlignment="1">
      <alignment vertical="center"/>
    </xf>
    <xf numFmtId="171" fontId="25" fillId="0" borderId="23" xfId="1" applyNumberFormat="1" applyFont="1" applyFill="1" applyBorder="1" applyAlignment="1">
      <alignment horizontal="center" vertical="center"/>
    </xf>
    <xf numFmtId="171" fontId="25" fillId="0" borderId="23" xfId="1" applyNumberFormat="1" applyFont="1" applyFill="1" applyBorder="1" applyAlignment="1">
      <alignment vertical="center"/>
    </xf>
    <xf numFmtId="3" fontId="3" fillId="3" borderId="22" xfId="0" applyNumberFormat="1" applyFont="1" applyFill="1" applyBorder="1" applyAlignment="1">
      <alignment horizontal="center" vertical="center" wrapText="1"/>
    </xf>
    <xf numFmtId="165" fontId="1" fillId="3" borderId="12" xfId="0" applyNumberFormat="1" applyFont="1" applyFill="1" applyBorder="1" applyAlignment="1">
      <alignment horizontal="center" vertical="center" wrapText="1"/>
    </xf>
    <xf numFmtId="167" fontId="1" fillId="3" borderId="12" xfId="0" applyNumberFormat="1" applyFont="1" applyFill="1" applyBorder="1" applyAlignment="1">
      <alignment horizontal="right" vertical="center" wrapText="1"/>
    </xf>
    <xf numFmtId="165" fontId="1" fillId="3" borderId="5" xfId="0" applyNumberFormat="1" applyFont="1" applyFill="1" applyBorder="1" applyAlignment="1">
      <alignment horizontal="center" vertical="center" wrapText="1"/>
    </xf>
    <xf numFmtId="167" fontId="1" fillId="3" borderId="5" xfId="0" applyNumberFormat="1" applyFont="1" applyFill="1" applyBorder="1" applyAlignment="1">
      <alignment vertical="center" wrapText="1"/>
    </xf>
    <xf numFmtId="167" fontId="1" fillId="3" borderId="5" xfId="0" applyNumberFormat="1" applyFont="1" applyFill="1" applyBorder="1" applyAlignment="1">
      <alignment horizontal="right" vertical="center" wrapText="1"/>
    </xf>
    <xf numFmtId="3" fontId="10" fillId="0" borderId="12" xfId="0" applyNumberFormat="1" applyFont="1" applyBorder="1" applyAlignment="1">
      <alignment horizontal="center" vertical="center"/>
    </xf>
    <xf numFmtId="3" fontId="3" fillId="0" borderId="11" xfId="0" applyNumberFormat="1" applyFont="1" applyBorder="1" applyAlignment="1">
      <alignment horizontal="center" vertical="center"/>
    </xf>
    <xf numFmtId="3" fontId="3" fillId="0" borderId="11" xfId="0" quotePrefix="1" applyNumberFormat="1" applyFont="1" applyBorder="1" applyAlignment="1">
      <alignment horizontal="center" vertical="center"/>
    </xf>
    <xf numFmtId="3" fontId="3" fillId="0" borderId="11" xfId="0" applyNumberFormat="1" applyFont="1" applyBorder="1" applyAlignment="1">
      <alignment horizontal="left" vertical="center"/>
    </xf>
    <xf numFmtId="165" fontId="3" fillId="0" borderId="11" xfId="0" quotePrefix="1" applyNumberFormat="1" applyFont="1" applyBorder="1" applyAlignment="1">
      <alignment horizontal="center" vertical="center"/>
    </xf>
    <xf numFmtId="3" fontId="3" fillId="0" borderId="11" xfId="0" applyNumberFormat="1" applyFont="1" applyBorder="1" applyAlignment="1">
      <alignment horizontal="center" vertical="center" wrapText="1"/>
    </xf>
    <xf numFmtId="176" fontId="3" fillId="0" borderId="0" xfId="1" applyNumberFormat="1" applyFont="1" applyFill="1" applyAlignment="1">
      <alignment horizontal="center" vertical="center"/>
    </xf>
    <xf numFmtId="3" fontId="24" fillId="0" borderId="11" xfId="0" applyNumberFormat="1" applyFont="1" applyBorder="1" applyAlignment="1">
      <alignment horizontal="center" vertical="center"/>
    </xf>
    <xf numFmtId="3" fontId="1" fillId="0" borderId="11" xfId="0" quotePrefix="1" applyNumberFormat="1" applyFont="1" applyBorder="1" applyAlignment="1">
      <alignment horizontal="center" vertical="center"/>
    </xf>
    <xf numFmtId="165" fontId="1" fillId="0" borderId="11" xfId="0" quotePrefix="1" applyNumberFormat="1" applyFont="1" applyBorder="1" applyAlignment="1">
      <alignment horizontal="center" vertical="center"/>
    </xf>
    <xf numFmtId="3" fontId="1" fillId="0" borderId="11" xfId="0" applyNumberFormat="1" applyFont="1" applyBorder="1" applyAlignment="1">
      <alignment horizontal="center" vertical="center" wrapText="1"/>
    </xf>
    <xf numFmtId="3" fontId="3" fillId="0" borderId="11" xfId="0" applyNumberFormat="1" applyFont="1" applyBorder="1" applyAlignment="1">
      <alignment vertical="center"/>
    </xf>
    <xf numFmtId="3" fontId="11" fillId="0" borderId="11" xfId="0" applyNumberFormat="1" applyFont="1" applyBorder="1" applyAlignment="1">
      <alignment horizontal="center" vertical="center" wrapText="1"/>
    </xf>
    <xf numFmtId="3" fontId="11" fillId="0" borderId="11" xfId="0" applyNumberFormat="1" applyFont="1" applyBorder="1" applyAlignment="1">
      <alignment vertical="center"/>
    </xf>
    <xf numFmtId="3" fontId="1" fillId="0" borderId="11" xfId="0" applyNumberFormat="1" applyFont="1" applyBorder="1" applyAlignment="1">
      <alignment vertical="center"/>
    </xf>
    <xf numFmtId="3" fontId="6" fillId="0" borderId="12"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12" fillId="0" borderId="12" xfId="0" applyNumberFormat="1" applyFont="1" applyBorder="1" applyAlignment="1">
      <alignment horizontal="right" vertical="center"/>
    </xf>
    <xf numFmtId="0" fontId="11" fillId="0" borderId="11" xfId="0" applyFont="1" applyBorder="1" applyAlignment="1">
      <alignment horizontal="center" vertical="center" wrapText="1"/>
    </xf>
    <xf numFmtId="4" fontId="21" fillId="0" borderId="0" xfId="0" applyNumberFormat="1" applyFont="1" applyAlignment="1">
      <alignment horizontal="center"/>
    </xf>
    <xf numFmtId="3" fontId="12" fillId="0" borderId="11" xfId="0" applyNumberFormat="1" applyFont="1" applyBorder="1" applyAlignment="1">
      <alignment horizontal="center" wrapText="1"/>
    </xf>
    <xf numFmtId="0" fontId="12" fillId="0" borderId="12" xfId="0" applyFont="1" applyBorder="1" applyAlignment="1">
      <alignment horizontal="center" vertical="center" wrapText="1"/>
    </xf>
    <xf numFmtId="3" fontId="3" fillId="0" borderId="5" xfId="0" applyNumberFormat="1" applyFont="1" applyBorder="1" applyAlignment="1">
      <alignment horizontal="center" vertical="center" wrapText="1"/>
    </xf>
    <xf numFmtId="0" fontId="4" fillId="0" borderId="7" xfId="0" applyFont="1" applyBorder="1"/>
    <xf numFmtId="3" fontId="3" fillId="0" borderId="7" xfId="0" applyNumberFormat="1" applyFont="1" applyBorder="1" applyAlignment="1">
      <alignment horizontal="center" vertical="center" wrapText="1"/>
    </xf>
    <xf numFmtId="0" fontId="23" fillId="0" borderId="8" xfId="0" applyFont="1" applyBorder="1" applyAlignment="1">
      <alignment horizontal="center" vertical="center" wrapText="1"/>
    </xf>
    <xf numFmtId="165" fontId="6" fillId="0" borderId="9" xfId="0" applyNumberFormat="1" applyFont="1" applyBorder="1" applyAlignment="1">
      <alignment horizontal="center" vertical="center" wrapText="1"/>
    </xf>
    <xf numFmtId="0" fontId="4" fillId="0" borderId="10" xfId="0" applyFont="1" applyBorder="1"/>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1" fontId="6" fillId="0" borderId="5"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3" fontId="11" fillId="0" borderId="5" xfId="0" applyNumberFormat="1" applyFont="1" applyBorder="1" applyAlignment="1">
      <alignment horizontal="center" vertical="center" wrapText="1"/>
    </xf>
    <xf numFmtId="3" fontId="11" fillId="0" borderId="25" xfId="0" applyNumberFormat="1" applyFont="1" applyBorder="1" applyAlignment="1">
      <alignment horizontal="center" vertical="center" wrapText="1"/>
    </xf>
    <xf numFmtId="0" fontId="1" fillId="3" borderId="15"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3" xfId="0" applyFont="1" applyBorder="1" applyAlignment="1">
      <alignment horizontal="left" vertical="center" wrapText="1"/>
    </xf>
    <xf numFmtId="3" fontId="1" fillId="0" borderId="15" xfId="0" applyNumberFormat="1" applyFont="1" applyBorder="1" applyAlignment="1">
      <alignment horizontal="left" vertical="center" wrapText="1"/>
    </xf>
    <xf numFmtId="3" fontId="1" fillId="0" borderId="16" xfId="0" applyNumberFormat="1" applyFont="1" applyBorder="1" applyAlignment="1">
      <alignment horizontal="left" vertical="center" wrapText="1"/>
    </xf>
    <xf numFmtId="3" fontId="1" fillId="0" borderId="13" xfId="0" applyNumberFormat="1" applyFont="1" applyBorder="1" applyAlignment="1">
      <alignment horizontal="left" vertical="center" wrapText="1"/>
    </xf>
    <xf numFmtId="0" fontId="1" fillId="0" borderId="17" xfId="0" applyFont="1" applyBorder="1" applyAlignment="1">
      <alignment horizontal="center" vertical="center"/>
    </xf>
    <xf numFmtId="0" fontId="1" fillId="0" borderId="18" xfId="0" applyFont="1" applyBorder="1" applyAlignment="1">
      <alignment horizontal="center" vertical="center"/>
    </xf>
    <xf numFmtId="3" fontId="24" fillId="0" borderId="11" xfId="0" applyNumberFormat="1" applyFont="1" applyBorder="1" applyAlignment="1">
      <alignment horizontal="left" vertical="center" wrapText="1"/>
    </xf>
    <xf numFmtId="3" fontId="1" fillId="0" borderId="11" xfId="0" quotePrefix="1" applyNumberFormat="1" applyFont="1" applyBorder="1" applyAlignment="1">
      <alignment horizontal="left" vertical="center" wrapText="1"/>
    </xf>
    <xf numFmtId="3" fontId="3" fillId="0" borderId="29" xfId="0" applyNumberFormat="1" applyFont="1" applyBorder="1" applyAlignment="1">
      <alignment horizontal="left" vertical="center"/>
    </xf>
    <xf numFmtId="3" fontId="1" fillId="3" borderId="15" xfId="0" applyNumberFormat="1" applyFont="1" applyFill="1" applyBorder="1" applyAlignment="1">
      <alignment horizontal="left" vertical="center" wrapText="1"/>
    </xf>
    <xf numFmtId="0" fontId="10" fillId="3" borderId="16" xfId="0" applyFont="1" applyFill="1" applyBorder="1" applyAlignment="1">
      <alignment horizontal="left" vertical="center" wrapText="1"/>
    </xf>
    <xf numFmtId="0" fontId="10" fillId="3" borderId="13" xfId="0" applyFont="1" applyFill="1" applyBorder="1" applyAlignment="1">
      <alignment horizontal="left" vertical="center" wrapText="1"/>
    </xf>
    <xf numFmtId="3" fontId="1" fillId="0" borderId="12" xfId="0" applyNumberFormat="1" applyFont="1" applyBorder="1" applyAlignment="1">
      <alignment horizontal="left" vertical="center" wrapText="1"/>
    </xf>
    <xf numFmtId="0" fontId="3" fillId="0" borderId="12" xfId="0" applyFont="1" applyBorder="1" applyAlignment="1">
      <alignment horizontal="left" vertical="center" wrapText="1"/>
    </xf>
    <xf numFmtId="0" fontId="1" fillId="0" borderId="12" xfId="0" applyFont="1" applyBorder="1" applyAlignment="1">
      <alignment horizontal="left" vertical="center"/>
    </xf>
    <xf numFmtId="3" fontId="4" fillId="0" borderId="11" xfId="0" quotePrefix="1" applyNumberFormat="1"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3" xfId="0" applyFont="1" applyBorder="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10" fillId="3" borderId="32" xfId="0" applyFont="1" applyFill="1" applyBorder="1" applyAlignment="1">
      <alignment horizontal="left" vertical="center" wrapText="1"/>
    </xf>
    <xf numFmtId="3" fontId="3" fillId="0" borderId="11" xfId="0" applyNumberFormat="1" applyFont="1" applyBorder="1" applyAlignment="1">
      <alignment horizontal="center" vertical="center"/>
    </xf>
    <xf numFmtId="3" fontId="3" fillId="0" borderId="11" xfId="0" applyNumberFormat="1" applyFont="1" applyBorder="1" applyAlignment="1">
      <alignment horizontal="left" vertical="center" wrapText="1"/>
    </xf>
    <xf numFmtId="3" fontId="1" fillId="0" borderId="11" xfId="0" quotePrefix="1" applyNumberFormat="1" applyFont="1" applyBorder="1" applyAlignment="1">
      <alignment vertical="center" wrapText="1"/>
    </xf>
    <xf numFmtId="165" fontId="3" fillId="0" borderId="17" xfId="0" applyNumberFormat="1" applyFont="1" applyBorder="1" applyAlignment="1">
      <alignment horizontal="center" vertical="center" wrapText="1"/>
    </xf>
    <xf numFmtId="165" fontId="3" fillId="0" borderId="18" xfId="0" applyNumberFormat="1" applyFont="1" applyBorder="1" applyAlignment="1">
      <alignment horizontal="center" vertical="center" wrapText="1"/>
    </xf>
    <xf numFmtId="0" fontId="3" fillId="0" borderId="12" xfId="0" applyFont="1" applyBorder="1" applyAlignment="1">
      <alignment horizontal="center" vertical="center" wrapText="1"/>
    </xf>
    <xf numFmtId="4" fontId="11" fillId="0" borderId="11" xfId="0" applyNumberFormat="1" applyFont="1" applyBorder="1" applyAlignment="1">
      <alignment horizontal="center" vertical="center" wrapText="1"/>
    </xf>
    <xf numFmtId="3" fontId="11" fillId="0" borderId="11" xfId="0" applyNumberFormat="1" applyFont="1" applyBorder="1" applyAlignment="1">
      <alignment horizontal="center" vertical="center" wrapText="1"/>
    </xf>
    <xf numFmtId="3" fontId="30" fillId="0" borderId="11" xfId="0" applyNumberFormat="1" applyFont="1" applyBorder="1" applyAlignment="1">
      <alignment horizontal="left" vertical="center" wrapText="1"/>
    </xf>
    <xf numFmtId="3" fontId="19" fillId="0" borderId="12" xfId="0" applyNumberFormat="1" applyFont="1" applyBorder="1" applyAlignment="1">
      <alignment horizontal="center" vertical="center" wrapText="1"/>
    </xf>
    <xf numFmtId="0" fontId="19" fillId="0" borderId="12" xfId="0" applyFont="1" applyBorder="1"/>
    <xf numFmtId="3" fontId="1" fillId="0" borderId="12" xfId="0" applyNumberFormat="1" applyFont="1" applyBorder="1" applyAlignment="1">
      <alignment vertical="center" wrapText="1"/>
    </xf>
    <xf numFmtId="0" fontId="1" fillId="0" borderId="12" xfId="0" applyFont="1" applyBorder="1"/>
    <xf numFmtId="0" fontId="3" fillId="0" borderId="12" xfId="0" applyFont="1" applyBorder="1" applyAlignment="1">
      <alignment vertical="center" wrapText="1"/>
    </xf>
    <xf numFmtId="0" fontId="3" fillId="3" borderId="12" xfId="0" applyFont="1" applyFill="1" applyBorder="1" applyAlignment="1">
      <alignment horizontal="left" vertical="center" wrapText="1"/>
    </xf>
    <xf numFmtId="0" fontId="1" fillId="3" borderId="12" xfId="0" applyFont="1" applyFill="1" applyBorder="1" applyAlignment="1">
      <alignment horizontal="left" vertical="center"/>
    </xf>
    <xf numFmtId="3" fontId="3" fillId="0" borderId="29" xfId="0" applyNumberFormat="1" applyFont="1" applyBorder="1" applyAlignment="1">
      <alignment horizontal="left" vertical="center" wrapText="1"/>
    </xf>
    <xf numFmtId="3" fontId="19" fillId="0" borderId="17" xfId="0" applyNumberFormat="1" applyFont="1" applyBorder="1" applyAlignment="1">
      <alignment horizontal="center" vertical="center" wrapText="1"/>
    </xf>
    <xf numFmtId="3" fontId="19" fillId="0" borderId="20" xfId="0" applyNumberFormat="1" applyFont="1" applyBorder="1" applyAlignment="1">
      <alignment horizontal="center" vertical="center" wrapText="1"/>
    </xf>
    <xf numFmtId="3" fontId="19" fillId="0" borderId="18" xfId="0" applyNumberFormat="1" applyFont="1" applyBorder="1" applyAlignment="1">
      <alignment horizontal="center" vertical="center" wrapText="1"/>
    </xf>
    <xf numFmtId="3" fontId="3" fillId="0" borderId="12" xfId="0" applyNumberFormat="1" applyFont="1" applyBorder="1" applyAlignment="1">
      <alignment horizontal="center" vertical="center" wrapText="1"/>
    </xf>
    <xf numFmtId="0" fontId="15" fillId="0" borderId="12" xfId="0" applyFont="1" applyBorder="1" applyAlignment="1">
      <alignment horizontal="center" vertical="center" wrapText="1"/>
    </xf>
    <xf numFmtId="166" fontId="3" fillId="0" borderId="12"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2" xfId="0" applyFont="1" applyBorder="1" applyAlignment="1">
      <alignment horizontal="center" vertical="center"/>
    </xf>
    <xf numFmtId="0" fontId="1" fillId="0" borderId="12" xfId="0" applyFont="1" applyBorder="1" applyAlignment="1">
      <alignment vertical="center"/>
    </xf>
    <xf numFmtId="0" fontId="24" fillId="0" borderId="11" xfId="0" applyFont="1" applyBorder="1" applyAlignment="1">
      <alignment horizontal="center" vertical="center"/>
    </xf>
    <xf numFmtId="170" fontId="3" fillId="0" borderId="17" xfId="0" applyNumberFormat="1" applyFont="1" applyBorder="1" applyAlignment="1">
      <alignment horizontal="center" vertical="center" wrapText="1"/>
    </xf>
    <xf numFmtId="170" fontId="3" fillId="0" borderId="18" xfId="0" applyNumberFormat="1" applyFont="1" applyBorder="1" applyAlignment="1">
      <alignment horizontal="center" vertical="center" wrapText="1"/>
    </xf>
    <xf numFmtId="166" fontId="3" fillId="0" borderId="17" xfId="0" applyNumberFormat="1" applyFont="1" applyBorder="1" applyAlignment="1">
      <alignment horizontal="center" vertical="center" wrapText="1"/>
    </xf>
    <xf numFmtId="166" fontId="3" fillId="0" borderId="18" xfId="0" applyNumberFormat="1" applyFont="1" applyBorder="1" applyAlignment="1">
      <alignment horizontal="center" vertical="center" wrapText="1"/>
    </xf>
    <xf numFmtId="168" fontId="3" fillId="0" borderId="12" xfId="1" applyNumberFormat="1" applyFont="1" applyFill="1" applyBorder="1" applyAlignment="1">
      <alignment horizontal="center" vertical="center" wrapText="1"/>
    </xf>
    <xf numFmtId="169" fontId="3" fillId="0" borderId="12" xfId="1" applyNumberFormat="1" applyFont="1" applyFill="1" applyBorder="1" applyAlignment="1">
      <alignment horizontal="center" vertical="center" wrapText="1"/>
    </xf>
    <xf numFmtId="167" fontId="3" fillId="0" borderId="12" xfId="1" applyNumberFormat="1" applyFont="1" applyFill="1" applyBorder="1" applyAlignment="1">
      <alignment horizontal="center" vertical="center" wrapText="1"/>
    </xf>
    <xf numFmtId="4" fontId="3" fillId="0" borderId="12" xfId="0" applyNumberFormat="1" applyFont="1" applyBorder="1" applyAlignment="1">
      <alignment horizontal="center" vertical="center" wrapText="1"/>
    </xf>
    <xf numFmtId="4" fontId="3" fillId="0" borderId="30" xfId="0" applyNumberFormat="1" applyFont="1" applyBorder="1" applyAlignment="1">
      <alignment horizontal="center" vertical="center" wrapText="1"/>
    </xf>
    <xf numFmtId="4" fontId="3" fillId="0" borderId="31" xfId="0" applyNumberFormat="1" applyFont="1" applyBorder="1" applyAlignment="1">
      <alignment horizontal="center" vertical="center" wrapText="1"/>
    </xf>
  </cellXfs>
  <cellStyles count="4">
    <cellStyle name="Comma" xfId="1" builtinId="3"/>
    <cellStyle name="Normal" xfId="0" builtinId="0"/>
    <cellStyle name="Normal 8"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B765"/>
  <sheetViews>
    <sheetView tabSelected="1" topLeftCell="A4" zoomScale="85" zoomScaleNormal="85" workbookViewId="0">
      <selection activeCell="AF6" sqref="AF6"/>
    </sheetView>
  </sheetViews>
  <sheetFormatPr defaultColWidth="11.25" defaultRowHeight="15" customHeight="1" x14ac:dyDescent="0.25"/>
  <cols>
    <col min="1" max="1" width="7.875" style="22" customWidth="1"/>
    <col min="2" max="2" width="9" style="22" customWidth="1"/>
    <col min="3" max="3" width="38.25" style="22" customWidth="1"/>
    <col min="4" max="4" width="6.25" style="22" customWidth="1"/>
    <col min="5" max="5" width="11.25" style="23" customWidth="1"/>
    <col min="6" max="6" width="5.625" style="22" customWidth="1"/>
    <col min="7" max="7" width="7.125" style="23" customWidth="1"/>
    <col min="8" max="8" width="11.625" style="24" customWidth="1"/>
    <col min="9" max="9" width="12.25" style="25" customWidth="1"/>
    <col min="10" max="10" width="13.125" style="26" customWidth="1"/>
    <col min="11" max="11" width="9.625" style="22" customWidth="1"/>
    <col min="12" max="12" width="15.75" style="234" customWidth="1"/>
    <col min="13" max="13" width="44.375" style="22" customWidth="1"/>
    <col min="14" max="14" width="26.375" style="22" customWidth="1"/>
    <col min="15" max="15" width="7.125" style="1" hidden="1" customWidth="1"/>
    <col min="16" max="16" width="15.25" style="1" hidden="1" customWidth="1"/>
    <col min="17" max="17" width="11.5" style="1" hidden="1" customWidth="1"/>
    <col min="18" max="18" width="11.375" style="1" hidden="1" customWidth="1"/>
    <col min="19" max="19" width="15.25" style="1" hidden="1" customWidth="1"/>
    <col min="20" max="20" width="11.125" style="1" hidden="1" customWidth="1"/>
    <col min="21" max="21" width="9.625" style="1" hidden="1" customWidth="1"/>
    <col min="22" max="22" width="9.625" style="2" hidden="1" customWidth="1"/>
    <col min="23" max="23" width="10" style="1" hidden="1" customWidth="1"/>
    <col min="24" max="24" width="14.375" style="1" hidden="1" customWidth="1"/>
    <col min="25" max="25" width="11.125" style="22" hidden="1" customWidth="1"/>
    <col min="26" max="26" width="17.625" style="22" hidden="1" customWidth="1"/>
    <col min="27" max="27" width="17.125" style="22" hidden="1" customWidth="1"/>
    <col min="28" max="28" width="17.25" style="22" hidden="1" customWidth="1"/>
    <col min="29" max="29" width="17.125" style="22" hidden="1" customWidth="1"/>
    <col min="30" max="30" width="19.125" style="22" hidden="1" customWidth="1"/>
    <col min="31" max="31" width="20.75" style="22" hidden="1" customWidth="1"/>
    <col min="32" max="32" width="58.75" style="22" customWidth="1"/>
    <col min="33" max="419" width="11.25" style="22" customWidth="1"/>
    <col min="420" max="421" width="16.75" style="22" customWidth="1"/>
    <col min="422" max="16384" width="11.25" style="22"/>
  </cols>
  <sheetData>
    <row r="1" spans="1:421" ht="15" customHeight="1" x14ac:dyDescent="0.25">
      <c r="A1" s="345" t="s">
        <v>106</v>
      </c>
      <c r="B1" s="345"/>
      <c r="C1" s="345"/>
      <c r="D1" s="345"/>
      <c r="E1" s="345"/>
      <c r="F1" s="345"/>
      <c r="G1" s="345"/>
      <c r="H1" s="345"/>
      <c r="I1" s="345"/>
      <c r="J1" s="345"/>
      <c r="K1" s="345"/>
      <c r="L1" s="345"/>
      <c r="M1" s="345"/>
      <c r="N1" s="346"/>
      <c r="O1" s="3"/>
      <c r="P1" s="3"/>
      <c r="Q1" s="4"/>
      <c r="R1" s="5"/>
      <c r="S1" s="4"/>
      <c r="T1" s="4"/>
      <c r="U1" s="4"/>
      <c r="V1" s="4"/>
      <c r="W1" s="4"/>
      <c r="X1" s="4"/>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row>
    <row r="2" spans="1:421" ht="33" customHeight="1" x14ac:dyDescent="0.25">
      <c r="A2" s="345"/>
      <c r="B2" s="345"/>
      <c r="C2" s="345"/>
      <c r="D2" s="345"/>
      <c r="E2" s="345"/>
      <c r="F2" s="345"/>
      <c r="G2" s="345"/>
      <c r="H2" s="345"/>
      <c r="I2" s="345"/>
      <c r="J2" s="345"/>
      <c r="K2" s="345"/>
      <c r="L2" s="345"/>
      <c r="M2" s="345"/>
      <c r="N2" s="346"/>
      <c r="O2" s="6"/>
      <c r="P2" s="6"/>
      <c r="Q2" s="7"/>
      <c r="R2" s="8"/>
      <c r="S2" s="7"/>
      <c r="T2" s="7"/>
      <c r="U2" s="7"/>
      <c r="V2" s="7"/>
      <c r="W2" s="7"/>
      <c r="X2" s="7"/>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row>
    <row r="3" spans="1:421" ht="32.25" customHeight="1" x14ac:dyDescent="0.25">
      <c r="A3" s="352" t="s">
        <v>119</v>
      </c>
      <c r="B3" s="352"/>
      <c r="C3" s="352"/>
      <c r="D3" s="352"/>
      <c r="E3" s="352"/>
      <c r="F3" s="352"/>
      <c r="G3" s="352"/>
      <c r="H3" s="352"/>
      <c r="I3" s="352"/>
      <c r="J3" s="352"/>
      <c r="K3" s="352"/>
      <c r="L3" s="352"/>
      <c r="M3" s="352"/>
      <c r="N3" s="28"/>
      <c r="O3" s="12"/>
      <c r="P3" s="12"/>
      <c r="Q3" s="13"/>
      <c r="R3" s="14"/>
      <c r="S3" s="13"/>
      <c r="T3" s="13"/>
      <c r="U3" s="13"/>
      <c r="V3" s="13"/>
      <c r="W3" s="13"/>
      <c r="X3" s="15"/>
      <c r="Y3" s="27"/>
      <c r="Z3" s="27"/>
      <c r="AA3" s="27"/>
      <c r="AB3" s="27"/>
      <c r="AC3" s="27"/>
      <c r="AD3" s="27"/>
      <c r="AE3" s="27"/>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row>
    <row r="4" spans="1:421" ht="45.75" customHeight="1" x14ac:dyDescent="0.25">
      <c r="A4" s="342" t="s">
        <v>0</v>
      </c>
      <c r="B4" s="342" t="s">
        <v>1</v>
      </c>
      <c r="C4" s="342" t="s">
        <v>2</v>
      </c>
      <c r="D4" s="342" t="s">
        <v>4</v>
      </c>
      <c r="E4" s="343" t="s">
        <v>44</v>
      </c>
      <c r="F4" s="342" t="s">
        <v>34</v>
      </c>
      <c r="G4" s="342" t="s">
        <v>5</v>
      </c>
      <c r="H4" s="344" t="s">
        <v>35</v>
      </c>
      <c r="I4" s="357" t="s">
        <v>6</v>
      </c>
      <c r="J4" s="358" t="s">
        <v>7</v>
      </c>
      <c r="K4" s="342" t="s">
        <v>8</v>
      </c>
      <c r="L4" s="359" t="s">
        <v>9</v>
      </c>
      <c r="M4" s="360" t="s">
        <v>36</v>
      </c>
      <c r="N4" s="361" t="s">
        <v>37</v>
      </c>
      <c r="O4" s="325" t="s">
        <v>38</v>
      </c>
      <c r="P4" s="325" t="s">
        <v>4</v>
      </c>
      <c r="Q4" s="353" t="s">
        <v>23</v>
      </c>
      <c r="R4" s="355" t="s">
        <v>24</v>
      </c>
      <c r="S4" s="16"/>
      <c r="T4" s="16"/>
      <c r="U4" s="16"/>
      <c r="V4" s="16"/>
      <c r="W4" s="16"/>
      <c r="X4" s="16"/>
      <c r="Y4" s="56"/>
      <c r="Z4" s="56"/>
      <c r="AA4" s="347" t="s">
        <v>26</v>
      </c>
      <c r="AB4" s="347" t="s">
        <v>27</v>
      </c>
      <c r="AC4" s="347" t="s">
        <v>28</v>
      </c>
      <c r="AD4" s="347" t="s">
        <v>19</v>
      </c>
      <c r="AE4" s="347" t="s">
        <v>9</v>
      </c>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row>
    <row r="5" spans="1:421" ht="42.6" customHeight="1" x14ac:dyDescent="0.25">
      <c r="A5" s="342"/>
      <c r="B5" s="342"/>
      <c r="C5" s="342"/>
      <c r="D5" s="342"/>
      <c r="E5" s="343"/>
      <c r="F5" s="342"/>
      <c r="G5" s="342"/>
      <c r="H5" s="344"/>
      <c r="I5" s="357"/>
      <c r="J5" s="358"/>
      <c r="K5" s="342"/>
      <c r="L5" s="359"/>
      <c r="M5" s="360"/>
      <c r="N5" s="362"/>
      <c r="O5" s="326"/>
      <c r="P5" s="326"/>
      <c r="Q5" s="354"/>
      <c r="R5" s="356"/>
      <c r="S5" s="350" t="s">
        <v>45</v>
      </c>
      <c r="T5" s="350" t="s">
        <v>32</v>
      </c>
      <c r="U5" s="350" t="s">
        <v>33</v>
      </c>
      <c r="V5" s="350" t="s">
        <v>30</v>
      </c>
      <c r="W5" s="350" t="s">
        <v>31</v>
      </c>
      <c r="X5" s="350" t="s">
        <v>33</v>
      </c>
      <c r="Y5" s="327" t="s">
        <v>32</v>
      </c>
      <c r="Z5" s="327" t="s">
        <v>61</v>
      </c>
      <c r="AA5" s="348"/>
      <c r="AB5" s="348"/>
      <c r="AC5" s="348"/>
      <c r="AD5" s="348"/>
      <c r="AE5" s="348"/>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row>
    <row r="6" spans="1:421" ht="47.25" customHeight="1" x14ac:dyDescent="0.25">
      <c r="A6" s="342"/>
      <c r="B6" s="342"/>
      <c r="C6" s="342"/>
      <c r="D6" s="342"/>
      <c r="E6" s="343"/>
      <c r="F6" s="342"/>
      <c r="G6" s="342"/>
      <c r="H6" s="344"/>
      <c r="I6" s="357"/>
      <c r="J6" s="358"/>
      <c r="K6" s="342"/>
      <c r="L6" s="359"/>
      <c r="M6" s="360"/>
      <c r="N6" s="362"/>
      <c r="O6" s="17"/>
      <c r="P6" s="17"/>
      <c r="Q6" s="11"/>
      <c r="R6" s="18"/>
      <c r="S6" s="351"/>
      <c r="T6" s="351"/>
      <c r="U6" s="351"/>
      <c r="V6" s="351"/>
      <c r="W6" s="351"/>
      <c r="X6" s="351"/>
      <c r="Y6" s="327"/>
      <c r="Z6" s="327"/>
      <c r="AA6" s="349"/>
      <c r="AB6" s="349"/>
      <c r="AC6" s="349"/>
      <c r="AD6" s="349"/>
      <c r="AE6" s="34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row>
    <row r="7" spans="1:421" ht="40.5" customHeight="1" x14ac:dyDescent="0.25">
      <c r="A7" s="56"/>
      <c r="B7" s="29"/>
      <c r="C7" s="56"/>
      <c r="D7" s="56"/>
      <c r="E7" s="56"/>
      <c r="F7" s="56"/>
      <c r="G7" s="9"/>
      <c r="H7" s="207"/>
      <c r="I7" s="208"/>
      <c r="J7" s="209"/>
      <c r="K7" s="29"/>
      <c r="L7" s="221">
        <f>SUM(L8:L60)/3</f>
        <v>55088173.938651212</v>
      </c>
      <c r="M7" s="30"/>
      <c r="N7" s="31"/>
      <c r="O7" s="120"/>
      <c r="P7" s="17"/>
      <c r="Q7" s="11">
        <f>SUM(Q8:Q60)</f>
        <v>3569.3</v>
      </c>
      <c r="R7" s="11">
        <f>SUM(R8:R60)</f>
        <v>202.6</v>
      </c>
      <c r="S7" s="126">
        <f t="shared" ref="S7:Z7" si="0">SUM(S8:S60)/2</f>
        <v>173.7</v>
      </c>
      <c r="T7" s="57">
        <f t="shared" si="0"/>
        <v>0</v>
      </c>
      <c r="U7" s="57">
        <f t="shared" si="0"/>
        <v>0</v>
      </c>
      <c r="V7" s="57">
        <f t="shared" si="0"/>
        <v>0</v>
      </c>
      <c r="W7" s="57">
        <f t="shared" si="0"/>
        <v>0</v>
      </c>
      <c r="X7" s="57">
        <f t="shared" si="0"/>
        <v>0</v>
      </c>
      <c r="Y7" s="57">
        <f t="shared" si="0"/>
        <v>0</v>
      </c>
      <c r="Z7" s="57">
        <f t="shared" si="0"/>
        <v>28.9</v>
      </c>
      <c r="AA7" s="58">
        <f>SUM(AA8:AA60)</f>
        <v>8337600</v>
      </c>
      <c r="AB7" s="58">
        <f>SUM(AB8:AB60)</f>
        <v>21150782.552287582</v>
      </c>
      <c r="AC7" s="58">
        <f>SUM(AC8:AC60)</f>
        <v>17072091.386363637</v>
      </c>
      <c r="AD7" s="58">
        <f>SUM(AD8:AD60)</f>
        <v>8527700</v>
      </c>
      <c r="AE7" s="124">
        <f>SUM(AE8:AE60)</f>
        <v>55088173.938651219</v>
      </c>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row>
    <row r="8" spans="1:421" s="63" customFormat="1" ht="30.75" customHeight="1" x14ac:dyDescent="0.25">
      <c r="A8" s="235">
        <v>1</v>
      </c>
      <c r="B8" s="210"/>
      <c r="C8" s="211" t="s">
        <v>117</v>
      </c>
      <c r="D8" s="212"/>
      <c r="E8" s="212"/>
      <c r="F8" s="213"/>
      <c r="G8" s="214"/>
      <c r="H8" s="215"/>
      <c r="I8" s="216"/>
      <c r="J8" s="217"/>
      <c r="K8" s="218"/>
      <c r="L8" s="222">
        <f>SUM(L9:L22)/2</f>
        <v>11025838.386363637</v>
      </c>
      <c r="M8" s="210"/>
      <c r="N8" s="220"/>
      <c r="O8" s="38">
        <f>E13</f>
        <v>2</v>
      </c>
      <c r="P8" s="9">
        <f>D13</f>
        <v>34</v>
      </c>
      <c r="Q8" s="10">
        <f>H12</f>
        <v>731.2</v>
      </c>
      <c r="R8" s="39">
        <f>I12</f>
        <v>67.7</v>
      </c>
      <c r="S8" s="10">
        <f t="shared" ref="S8:Y8" si="1">SUM(S10:S14)</f>
        <v>67.7</v>
      </c>
      <c r="T8" s="10">
        <f t="shared" si="1"/>
        <v>0</v>
      </c>
      <c r="U8" s="10">
        <f t="shared" si="1"/>
        <v>0</v>
      </c>
      <c r="V8" s="10">
        <f t="shared" si="1"/>
        <v>0</v>
      </c>
      <c r="W8" s="10">
        <f t="shared" si="1"/>
        <v>0</v>
      </c>
      <c r="X8" s="10">
        <f t="shared" si="1"/>
        <v>0</v>
      </c>
      <c r="Y8" s="10">
        <f t="shared" si="1"/>
        <v>0</v>
      </c>
      <c r="Z8" s="10"/>
      <c r="AA8" s="40">
        <f>L12</f>
        <v>3249600</v>
      </c>
      <c r="AB8" s="40">
        <f>L15</f>
        <v>4385496</v>
      </c>
      <c r="AC8" s="40">
        <f>L18</f>
        <v>481042.38636363629</v>
      </c>
      <c r="AD8" s="40">
        <f>L21</f>
        <v>2909700.0000000005</v>
      </c>
      <c r="AE8" s="40">
        <f>SUM(AA8:AD8)</f>
        <v>11025838.386363637</v>
      </c>
      <c r="AF8" s="153"/>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2"/>
      <c r="CE8" s="62"/>
      <c r="CF8" s="62"/>
      <c r="CG8" s="62"/>
      <c r="CH8" s="62"/>
      <c r="CI8" s="62"/>
      <c r="CJ8" s="62"/>
      <c r="CK8" s="62"/>
      <c r="CL8" s="62"/>
      <c r="CM8" s="62"/>
      <c r="CN8" s="62"/>
      <c r="CO8" s="62"/>
      <c r="CP8" s="62"/>
      <c r="CQ8" s="62"/>
      <c r="CR8" s="62"/>
      <c r="CS8" s="62"/>
      <c r="CT8" s="62"/>
      <c r="CU8" s="62"/>
      <c r="CV8" s="62"/>
      <c r="CW8" s="62"/>
      <c r="CX8" s="62"/>
      <c r="CY8" s="62"/>
      <c r="CZ8" s="62"/>
      <c r="DA8" s="62"/>
      <c r="DB8" s="62"/>
      <c r="DC8" s="62"/>
      <c r="DD8" s="62"/>
      <c r="DE8" s="62"/>
      <c r="DF8" s="62"/>
      <c r="DG8" s="62"/>
      <c r="DH8" s="62"/>
      <c r="DI8" s="62"/>
      <c r="DJ8" s="62"/>
      <c r="DK8" s="62"/>
      <c r="DL8" s="62"/>
      <c r="DM8" s="62"/>
      <c r="DN8" s="62"/>
      <c r="DO8" s="62"/>
      <c r="DP8" s="62"/>
      <c r="DQ8" s="62"/>
      <c r="DR8" s="62"/>
      <c r="DS8" s="62"/>
      <c r="DT8" s="62"/>
      <c r="DU8" s="62"/>
      <c r="DV8" s="62"/>
      <c r="DW8" s="62"/>
      <c r="DX8" s="62"/>
      <c r="DY8" s="62"/>
      <c r="DZ8" s="62"/>
      <c r="EA8" s="62"/>
      <c r="EB8" s="62"/>
      <c r="EC8" s="62"/>
      <c r="ED8" s="62"/>
      <c r="EE8" s="62"/>
      <c r="EF8" s="62"/>
      <c r="EG8" s="62"/>
      <c r="EH8" s="62"/>
      <c r="EI8" s="62"/>
      <c r="EJ8" s="62"/>
      <c r="EK8" s="62"/>
      <c r="EL8" s="62"/>
      <c r="EM8" s="62"/>
      <c r="EN8" s="62"/>
      <c r="EO8" s="62"/>
      <c r="EP8" s="62"/>
      <c r="EQ8" s="62"/>
      <c r="ER8" s="62"/>
      <c r="ES8" s="62"/>
      <c r="ET8" s="62"/>
      <c r="EU8" s="62"/>
      <c r="EV8" s="62"/>
      <c r="EW8" s="62"/>
      <c r="EX8" s="62"/>
      <c r="EY8" s="62"/>
      <c r="EZ8" s="62"/>
      <c r="FA8" s="62"/>
      <c r="FB8" s="62"/>
      <c r="FC8" s="62"/>
      <c r="FD8" s="62"/>
      <c r="FE8" s="62"/>
      <c r="FF8" s="62"/>
      <c r="FG8" s="62"/>
      <c r="FH8" s="62"/>
      <c r="FI8" s="62"/>
      <c r="FJ8" s="62"/>
      <c r="FK8" s="62"/>
      <c r="FL8" s="62"/>
      <c r="FM8" s="62"/>
      <c r="FN8" s="62"/>
      <c r="FO8" s="62"/>
      <c r="FP8" s="62"/>
      <c r="FQ8" s="62"/>
      <c r="FR8" s="62"/>
      <c r="FS8" s="62"/>
      <c r="FT8" s="62"/>
      <c r="FU8" s="62"/>
      <c r="FV8" s="62"/>
      <c r="FW8" s="62"/>
      <c r="FX8" s="62"/>
      <c r="FY8" s="62"/>
      <c r="FZ8" s="62"/>
      <c r="GA8" s="62"/>
      <c r="GB8" s="62"/>
      <c r="GC8" s="62"/>
      <c r="GD8" s="62"/>
      <c r="GE8" s="62"/>
      <c r="GF8" s="62"/>
      <c r="GG8" s="62"/>
      <c r="GH8" s="62"/>
      <c r="GI8" s="62"/>
      <c r="GJ8" s="62"/>
      <c r="GK8" s="62"/>
      <c r="GL8" s="62"/>
      <c r="GM8" s="62"/>
      <c r="GN8" s="62"/>
      <c r="GO8" s="62"/>
      <c r="GP8" s="62"/>
      <c r="GQ8" s="62"/>
      <c r="GR8" s="62"/>
      <c r="GS8" s="62"/>
      <c r="GT8" s="62"/>
      <c r="GU8" s="62"/>
      <c r="GV8" s="62"/>
      <c r="GW8" s="62"/>
      <c r="GX8" s="62"/>
      <c r="GY8" s="62"/>
      <c r="GZ8" s="62"/>
      <c r="HA8" s="62"/>
      <c r="HB8" s="62"/>
      <c r="HC8" s="62"/>
      <c r="HD8" s="62"/>
      <c r="HE8" s="62"/>
      <c r="HF8" s="62"/>
      <c r="HG8" s="62"/>
      <c r="HH8" s="62"/>
      <c r="HI8" s="62"/>
      <c r="HJ8" s="62"/>
      <c r="HK8" s="62"/>
      <c r="HL8" s="62"/>
      <c r="HM8" s="62"/>
      <c r="HN8" s="62"/>
      <c r="HO8" s="62"/>
      <c r="HP8" s="62"/>
      <c r="HQ8" s="62"/>
      <c r="HR8" s="62"/>
      <c r="HS8" s="62"/>
      <c r="HT8" s="62"/>
      <c r="HU8" s="62"/>
      <c r="HV8" s="62"/>
      <c r="HW8" s="62"/>
      <c r="HX8" s="62"/>
      <c r="HY8" s="62"/>
      <c r="HZ8" s="62"/>
      <c r="IA8" s="62"/>
      <c r="IB8" s="62"/>
      <c r="IC8" s="62"/>
      <c r="ID8" s="62"/>
      <c r="IE8" s="62"/>
      <c r="IF8" s="62"/>
      <c r="IG8" s="62"/>
      <c r="IH8" s="62"/>
      <c r="II8" s="62"/>
      <c r="IJ8" s="62"/>
      <c r="IK8" s="62"/>
      <c r="IL8" s="62"/>
      <c r="IM8" s="62"/>
      <c r="IN8" s="62"/>
      <c r="IO8" s="62"/>
      <c r="IP8" s="62"/>
      <c r="IQ8" s="62"/>
      <c r="IR8" s="62"/>
      <c r="IS8" s="62"/>
      <c r="IT8" s="62"/>
      <c r="IU8" s="62"/>
      <c r="IV8" s="62"/>
      <c r="IW8" s="62"/>
      <c r="IX8" s="62"/>
      <c r="IY8" s="62"/>
      <c r="IZ8" s="62"/>
      <c r="JA8" s="62"/>
      <c r="JB8" s="62"/>
      <c r="JC8" s="62"/>
      <c r="JD8" s="62"/>
      <c r="JE8" s="62"/>
      <c r="JF8" s="62"/>
      <c r="JG8" s="62"/>
      <c r="JH8" s="62"/>
      <c r="JI8" s="62"/>
      <c r="JJ8" s="62"/>
      <c r="JK8" s="62"/>
      <c r="JL8" s="62"/>
      <c r="JM8" s="62"/>
      <c r="JN8" s="62"/>
      <c r="JO8" s="62"/>
      <c r="JP8" s="62"/>
      <c r="JQ8" s="62"/>
      <c r="JR8" s="62"/>
      <c r="JS8" s="62"/>
      <c r="JT8" s="62"/>
      <c r="JU8" s="62"/>
      <c r="JV8" s="62"/>
      <c r="JW8" s="62"/>
      <c r="JX8" s="62"/>
      <c r="JY8" s="62"/>
      <c r="JZ8" s="62"/>
      <c r="KA8" s="62"/>
      <c r="KB8" s="62"/>
      <c r="KC8" s="62"/>
      <c r="KD8" s="62"/>
      <c r="KE8" s="62"/>
      <c r="KF8" s="62"/>
      <c r="KG8" s="62"/>
      <c r="KH8" s="62"/>
      <c r="KI8" s="62"/>
      <c r="KJ8" s="62"/>
      <c r="KK8" s="62"/>
      <c r="KL8" s="62"/>
      <c r="KM8" s="62"/>
      <c r="KN8" s="62"/>
      <c r="KO8" s="62"/>
      <c r="KP8" s="62"/>
      <c r="KQ8" s="62"/>
      <c r="KR8" s="62"/>
      <c r="KS8" s="62"/>
      <c r="KT8" s="62"/>
      <c r="KU8" s="62"/>
      <c r="KV8" s="62"/>
      <c r="KW8" s="62"/>
      <c r="KX8" s="62"/>
      <c r="KY8" s="62"/>
      <c r="KZ8" s="62"/>
      <c r="LA8" s="62"/>
      <c r="LB8" s="62"/>
      <c r="LC8" s="62"/>
      <c r="LD8" s="62"/>
      <c r="LE8" s="62"/>
      <c r="LF8" s="62"/>
      <c r="LG8" s="62"/>
      <c r="LH8" s="62"/>
      <c r="LI8" s="62"/>
      <c r="LJ8" s="62"/>
      <c r="LK8" s="62"/>
      <c r="LL8" s="62"/>
      <c r="LM8" s="62"/>
      <c r="LN8" s="62"/>
      <c r="LO8" s="62"/>
      <c r="LP8" s="62"/>
      <c r="LQ8" s="62"/>
      <c r="LR8" s="62"/>
      <c r="LS8" s="62"/>
      <c r="LT8" s="62"/>
      <c r="LU8" s="62"/>
      <c r="LV8" s="62"/>
      <c r="LW8" s="62"/>
      <c r="LX8" s="62"/>
      <c r="LY8" s="62"/>
      <c r="LZ8" s="62"/>
      <c r="MA8" s="62"/>
      <c r="MB8" s="62"/>
      <c r="MC8" s="62"/>
      <c r="MD8" s="62"/>
      <c r="ME8" s="62"/>
      <c r="MF8" s="62"/>
      <c r="MG8" s="62"/>
      <c r="MH8" s="62"/>
      <c r="MI8" s="62"/>
      <c r="MJ8" s="62"/>
      <c r="MK8" s="62"/>
      <c r="ML8" s="62"/>
      <c r="MM8" s="62"/>
      <c r="MN8" s="62"/>
      <c r="MO8" s="62"/>
      <c r="MP8" s="62"/>
      <c r="MQ8" s="62"/>
      <c r="MR8" s="62"/>
      <c r="MS8" s="62"/>
      <c r="MT8" s="62"/>
      <c r="MU8" s="62"/>
      <c r="MV8" s="62"/>
      <c r="MW8" s="62"/>
      <c r="MX8" s="62"/>
      <c r="MY8" s="62"/>
      <c r="MZ8" s="62"/>
      <c r="NA8" s="62"/>
      <c r="NB8" s="62"/>
      <c r="NC8" s="62"/>
      <c r="ND8" s="62"/>
      <c r="NE8" s="62"/>
      <c r="NF8" s="62"/>
      <c r="NG8" s="62"/>
      <c r="NH8" s="62"/>
      <c r="NI8" s="62"/>
      <c r="NJ8" s="62"/>
      <c r="NK8" s="62"/>
      <c r="NL8" s="62"/>
      <c r="NM8" s="62"/>
      <c r="NN8" s="62"/>
      <c r="NO8" s="62"/>
      <c r="NP8" s="62"/>
      <c r="NQ8" s="62"/>
      <c r="NR8" s="62"/>
      <c r="NS8" s="62"/>
      <c r="NT8" s="62"/>
      <c r="NU8" s="62"/>
      <c r="NV8" s="62"/>
      <c r="NW8" s="62"/>
      <c r="NX8" s="62"/>
      <c r="NY8" s="62"/>
      <c r="NZ8" s="62"/>
      <c r="OA8" s="62"/>
      <c r="OB8" s="62"/>
      <c r="OC8" s="62"/>
      <c r="OD8" s="62"/>
      <c r="OE8" s="62"/>
      <c r="OF8" s="62"/>
      <c r="OG8" s="62"/>
      <c r="OH8" s="62"/>
      <c r="OI8" s="62"/>
      <c r="OJ8" s="62"/>
      <c r="OK8" s="62"/>
      <c r="OL8" s="62"/>
      <c r="OM8" s="62"/>
      <c r="ON8" s="62"/>
      <c r="OO8" s="62"/>
      <c r="OP8" s="62"/>
      <c r="OQ8" s="62"/>
      <c r="OR8" s="62"/>
      <c r="OS8" s="62"/>
      <c r="OT8" s="62"/>
      <c r="OU8" s="62"/>
      <c r="OV8" s="62"/>
      <c r="OW8" s="62"/>
      <c r="OX8" s="62"/>
      <c r="OY8" s="62"/>
      <c r="OZ8" s="62"/>
      <c r="PA8" s="62"/>
      <c r="PB8" s="62"/>
      <c r="PC8" s="62"/>
      <c r="PD8" s="62"/>
      <c r="PE8" s="62"/>
    </row>
    <row r="9" spans="1:421" s="63" customFormat="1" ht="30" customHeight="1" x14ac:dyDescent="0.25">
      <c r="A9" s="236" t="s">
        <v>11</v>
      </c>
      <c r="B9" s="32"/>
      <c r="C9" s="333" t="s">
        <v>81</v>
      </c>
      <c r="D9" s="334"/>
      <c r="E9" s="334"/>
      <c r="F9" s="334"/>
      <c r="G9" s="33"/>
      <c r="H9" s="34"/>
      <c r="I9" s="35"/>
      <c r="J9" s="36"/>
      <c r="K9" s="37"/>
      <c r="L9" s="223"/>
      <c r="M9" s="32"/>
      <c r="N9" s="67"/>
      <c r="O9" s="41"/>
      <c r="P9" s="55"/>
      <c r="Q9" s="42"/>
      <c r="R9" s="34"/>
      <c r="S9" s="42"/>
      <c r="T9" s="42"/>
      <c r="U9" s="42"/>
      <c r="V9" s="42"/>
      <c r="W9" s="42"/>
      <c r="X9" s="42"/>
      <c r="Y9" s="43"/>
      <c r="Z9" s="43"/>
      <c r="AA9" s="43"/>
      <c r="AB9" s="43"/>
      <c r="AC9" s="43"/>
      <c r="AD9" s="43"/>
      <c r="AE9" s="64"/>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c r="EW9" s="62"/>
      <c r="EX9" s="62"/>
      <c r="EY9" s="62"/>
      <c r="EZ9" s="62"/>
      <c r="FA9" s="62"/>
      <c r="FB9" s="62"/>
      <c r="FC9" s="62"/>
      <c r="FD9" s="62"/>
      <c r="FE9" s="62"/>
      <c r="FF9" s="62"/>
      <c r="FG9" s="62"/>
      <c r="FH9" s="62"/>
      <c r="FI9" s="62"/>
      <c r="FJ9" s="62"/>
      <c r="FK9" s="62"/>
      <c r="FL9" s="62"/>
      <c r="FM9" s="62"/>
      <c r="FN9" s="62"/>
      <c r="FO9" s="62"/>
      <c r="FP9" s="62"/>
      <c r="FQ9" s="62"/>
      <c r="FR9" s="62"/>
      <c r="FS9" s="62"/>
      <c r="FT9" s="62"/>
      <c r="FU9" s="62"/>
      <c r="FV9" s="62"/>
      <c r="FW9" s="62"/>
      <c r="FX9" s="62"/>
      <c r="FY9" s="62"/>
      <c r="FZ9" s="62"/>
      <c r="GA9" s="62"/>
      <c r="GB9" s="62"/>
      <c r="GC9" s="62"/>
      <c r="GD9" s="62"/>
      <c r="GE9" s="62"/>
      <c r="GF9" s="62"/>
      <c r="GG9" s="62"/>
      <c r="GH9" s="62"/>
      <c r="GI9" s="62"/>
      <c r="GJ9" s="62"/>
      <c r="GK9" s="62"/>
      <c r="GL9" s="62"/>
      <c r="GM9" s="62"/>
      <c r="GN9" s="62"/>
      <c r="GO9" s="62"/>
      <c r="GP9" s="62"/>
      <c r="GQ9" s="62"/>
      <c r="GR9" s="62"/>
      <c r="GS9" s="62"/>
      <c r="GT9" s="62"/>
      <c r="GU9" s="62"/>
      <c r="GV9" s="62"/>
      <c r="GW9" s="62"/>
      <c r="GX9" s="62"/>
      <c r="GY9" s="62"/>
      <c r="GZ9" s="62"/>
      <c r="HA9" s="62"/>
      <c r="HB9" s="62"/>
      <c r="HC9" s="62"/>
      <c r="HD9" s="62"/>
      <c r="HE9" s="62"/>
      <c r="HF9" s="62"/>
      <c r="HG9" s="62"/>
      <c r="HH9" s="62"/>
      <c r="HI9" s="62"/>
      <c r="HJ9" s="62"/>
      <c r="HK9" s="62"/>
      <c r="HL9" s="62"/>
      <c r="HM9" s="62"/>
      <c r="HN9" s="62"/>
      <c r="HO9" s="62"/>
      <c r="HP9" s="62"/>
      <c r="HQ9" s="62"/>
      <c r="HR9" s="62"/>
      <c r="HS9" s="62"/>
      <c r="HT9" s="62"/>
      <c r="HU9" s="62"/>
      <c r="HV9" s="62"/>
      <c r="HW9" s="62"/>
      <c r="HX9" s="62"/>
      <c r="HY9" s="62"/>
      <c r="HZ9" s="62"/>
      <c r="IA9" s="62"/>
      <c r="IB9" s="62"/>
      <c r="IC9" s="62"/>
      <c r="ID9" s="62"/>
      <c r="IE9" s="62"/>
      <c r="IF9" s="62"/>
      <c r="IG9" s="62"/>
      <c r="IH9" s="62"/>
      <c r="II9" s="62"/>
      <c r="IJ9" s="62"/>
      <c r="IK9" s="62"/>
      <c r="IL9" s="62"/>
      <c r="IM9" s="62"/>
      <c r="IN9" s="62"/>
      <c r="IO9" s="62"/>
      <c r="IP9" s="62"/>
      <c r="IQ9" s="62"/>
      <c r="IR9" s="62"/>
      <c r="IS9" s="62"/>
      <c r="IT9" s="62"/>
      <c r="IU9" s="62"/>
      <c r="IV9" s="62"/>
      <c r="IW9" s="62"/>
      <c r="IX9" s="62"/>
      <c r="IY9" s="62"/>
      <c r="IZ9" s="62"/>
      <c r="JA9" s="62"/>
      <c r="JB9" s="62"/>
      <c r="JC9" s="62"/>
      <c r="JD9" s="62"/>
      <c r="JE9" s="62"/>
      <c r="JF9" s="62"/>
      <c r="JG9" s="62"/>
      <c r="JH9" s="62"/>
      <c r="JI9" s="62"/>
      <c r="JJ9" s="62"/>
      <c r="JK9" s="62"/>
      <c r="JL9" s="62"/>
      <c r="JM9" s="62"/>
      <c r="JN9" s="62"/>
      <c r="JO9" s="62"/>
      <c r="JP9" s="62"/>
      <c r="JQ9" s="62"/>
      <c r="JR9" s="62"/>
      <c r="JS9" s="62"/>
      <c r="JT9" s="62"/>
      <c r="JU9" s="62"/>
      <c r="JV9" s="62"/>
      <c r="JW9" s="62"/>
      <c r="JX9" s="62"/>
      <c r="JY9" s="62"/>
      <c r="JZ9" s="62"/>
      <c r="KA9" s="62"/>
      <c r="KB9" s="62"/>
      <c r="KC9" s="62"/>
      <c r="KD9" s="62"/>
      <c r="KE9" s="62"/>
      <c r="KF9" s="62"/>
      <c r="KG9" s="62"/>
      <c r="KH9" s="62"/>
      <c r="KI9" s="62"/>
      <c r="KJ9" s="62"/>
      <c r="KK9" s="62"/>
      <c r="KL9" s="62"/>
      <c r="KM9" s="62"/>
      <c r="KN9" s="62"/>
      <c r="KO9" s="62"/>
      <c r="KP9" s="62"/>
      <c r="KQ9" s="62"/>
      <c r="KR9" s="62"/>
      <c r="KS9" s="62"/>
      <c r="KT9" s="62"/>
      <c r="KU9" s="62"/>
      <c r="KV9" s="62"/>
      <c r="KW9" s="62"/>
      <c r="KX9" s="62"/>
      <c r="KY9" s="62"/>
      <c r="KZ9" s="62"/>
      <c r="LA9" s="62"/>
      <c r="LB9" s="62"/>
      <c r="LC9" s="62"/>
      <c r="LD9" s="62"/>
      <c r="LE9" s="62"/>
      <c r="LF9" s="62"/>
      <c r="LG9" s="62"/>
      <c r="LH9" s="62"/>
      <c r="LI9" s="62"/>
      <c r="LJ9" s="62"/>
      <c r="LK9" s="62"/>
      <c r="LL9" s="62"/>
      <c r="LM9" s="62"/>
      <c r="LN9" s="62"/>
      <c r="LO9" s="62"/>
      <c r="LP9" s="62"/>
      <c r="LQ9" s="62"/>
      <c r="LR9" s="62"/>
      <c r="LS9" s="62"/>
      <c r="LT9" s="62"/>
      <c r="LU9" s="62"/>
      <c r="LV9" s="62"/>
      <c r="LW9" s="62"/>
      <c r="LX9" s="62"/>
      <c r="LY9" s="62"/>
      <c r="LZ9" s="62"/>
      <c r="MA9" s="62"/>
      <c r="MB9" s="62"/>
      <c r="MC9" s="62"/>
      <c r="MD9" s="62"/>
      <c r="ME9" s="62"/>
      <c r="MF9" s="62"/>
      <c r="MG9" s="62"/>
      <c r="MH9" s="62"/>
      <c r="MI9" s="62"/>
      <c r="MJ9" s="62"/>
      <c r="MK9" s="62"/>
      <c r="ML9" s="62"/>
      <c r="MM9" s="62"/>
      <c r="MN9" s="62"/>
      <c r="MO9" s="62"/>
      <c r="MP9" s="62"/>
      <c r="MQ9" s="62"/>
      <c r="MR9" s="62"/>
      <c r="MS9" s="62"/>
      <c r="MT9" s="62"/>
      <c r="MU9" s="62"/>
      <c r="MV9" s="62"/>
      <c r="MW9" s="62"/>
      <c r="MX9" s="62"/>
      <c r="MY9" s="62"/>
      <c r="MZ9" s="62"/>
      <c r="NA9" s="62"/>
      <c r="NB9" s="62"/>
      <c r="NC9" s="62"/>
      <c r="ND9" s="62"/>
      <c r="NE9" s="62"/>
      <c r="NF9" s="62"/>
      <c r="NG9" s="62"/>
      <c r="NH9" s="62"/>
      <c r="NI9" s="62"/>
      <c r="NJ9" s="62"/>
      <c r="NK9" s="62"/>
      <c r="NL9" s="62"/>
      <c r="NM9" s="62"/>
      <c r="NN9" s="62"/>
      <c r="NO9" s="62"/>
      <c r="NP9" s="62"/>
      <c r="NQ9" s="62"/>
      <c r="NR9" s="62"/>
      <c r="NS9" s="62"/>
      <c r="NT9" s="62"/>
      <c r="NU9" s="62"/>
      <c r="NV9" s="62"/>
      <c r="NW9" s="62"/>
      <c r="NX9" s="62"/>
      <c r="NY9" s="62"/>
      <c r="NZ9" s="62"/>
      <c r="OA9" s="62"/>
      <c r="OB9" s="62"/>
      <c r="OC9" s="62"/>
      <c r="OD9" s="62"/>
      <c r="OE9" s="62"/>
      <c r="OF9" s="62"/>
      <c r="OG9" s="62"/>
      <c r="OH9" s="62"/>
      <c r="OI9" s="62"/>
      <c r="OJ9" s="62"/>
      <c r="OK9" s="62"/>
      <c r="OL9" s="62"/>
      <c r="OM9" s="62"/>
      <c r="ON9" s="62"/>
      <c r="OO9" s="62"/>
      <c r="OP9" s="62"/>
      <c r="OQ9" s="62"/>
      <c r="OR9" s="62"/>
      <c r="OS9" s="62"/>
      <c r="OT9" s="62"/>
      <c r="OU9" s="62"/>
      <c r="OV9" s="62"/>
      <c r="OW9" s="62"/>
      <c r="OX9" s="62"/>
      <c r="OY9" s="62"/>
      <c r="OZ9" s="62"/>
      <c r="PA9" s="62"/>
      <c r="PB9" s="62"/>
      <c r="PC9" s="62"/>
      <c r="PD9" s="62"/>
      <c r="PE9" s="62"/>
    </row>
    <row r="10" spans="1:421" s="63" customFormat="1" ht="27.75" customHeight="1" x14ac:dyDescent="0.25">
      <c r="A10" s="236" t="s">
        <v>11</v>
      </c>
      <c r="B10" s="32"/>
      <c r="C10" s="333" t="s">
        <v>41</v>
      </c>
      <c r="D10" s="334"/>
      <c r="E10" s="334"/>
      <c r="F10" s="334"/>
      <c r="G10" s="33"/>
      <c r="H10" s="34"/>
      <c r="I10" s="35"/>
      <c r="J10" s="36"/>
      <c r="K10" s="37"/>
      <c r="L10" s="223"/>
      <c r="M10" s="32"/>
      <c r="N10" s="67"/>
      <c r="O10" s="41"/>
      <c r="P10" s="55"/>
      <c r="Q10" s="42"/>
      <c r="R10" s="34"/>
      <c r="S10" s="42"/>
      <c r="T10" s="42"/>
      <c r="U10" s="42"/>
      <c r="V10" s="42"/>
      <c r="W10" s="42"/>
      <c r="X10" s="42"/>
      <c r="Y10" s="43"/>
      <c r="Z10" s="43"/>
      <c r="AA10" s="43"/>
      <c r="AB10" s="43"/>
      <c r="AC10" s="43"/>
      <c r="AD10" s="43"/>
      <c r="AE10" s="64"/>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2"/>
      <c r="FG10" s="62"/>
      <c r="FH10" s="62"/>
      <c r="FI10" s="62"/>
      <c r="FJ10" s="62"/>
      <c r="FK10" s="62"/>
      <c r="FL10" s="62"/>
      <c r="FM10" s="62"/>
      <c r="FN10" s="62"/>
      <c r="FO10" s="62"/>
      <c r="FP10" s="62"/>
      <c r="FQ10" s="62"/>
      <c r="FR10" s="62"/>
      <c r="FS10" s="62"/>
      <c r="FT10" s="62"/>
      <c r="FU10" s="62"/>
      <c r="FV10" s="62"/>
      <c r="FW10" s="62"/>
      <c r="FX10" s="62"/>
      <c r="FY10" s="62"/>
      <c r="FZ10" s="62"/>
      <c r="GA10" s="62"/>
      <c r="GB10" s="62"/>
      <c r="GC10" s="62"/>
      <c r="GD10" s="62"/>
      <c r="GE10" s="62"/>
      <c r="GF10" s="62"/>
      <c r="GG10" s="62"/>
      <c r="GH10" s="62"/>
      <c r="GI10" s="62"/>
      <c r="GJ10" s="62"/>
      <c r="GK10" s="62"/>
      <c r="GL10" s="62"/>
      <c r="GM10" s="62"/>
      <c r="GN10" s="62"/>
      <c r="GO10" s="62"/>
      <c r="GP10" s="62"/>
      <c r="GQ10" s="62"/>
      <c r="GR10" s="62"/>
      <c r="GS10" s="62"/>
      <c r="GT10" s="62"/>
      <c r="GU10" s="62"/>
      <c r="GV10" s="62"/>
      <c r="GW10" s="62"/>
      <c r="GX10" s="62"/>
      <c r="GY10" s="62"/>
      <c r="GZ10" s="62"/>
      <c r="HA10" s="62"/>
      <c r="HB10" s="62"/>
      <c r="HC10" s="62"/>
      <c r="HD10" s="62"/>
      <c r="HE10" s="62"/>
      <c r="HF10" s="62"/>
      <c r="HG10" s="62"/>
      <c r="HH10" s="62"/>
      <c r="HI10" s="62"/>
      <c r="HJ10" s="62"/>
      <c r="HK10" s="62"/>
      <c r="HL10" s="62"/>
      <c r="HM10" s="62"/>
      <c r="HN10" s="62"/>
      <c r="HO10" s="62"/>
      <c r="HP10" s="62"/>
      <c r="HQ10" s="62"/>
      <c r="HR10" s="62"/>
      <c r="HS10" s="62"/>
      <c r="HT10" s="62"/>
      <c r="HU10" s="62"/>
      <c r="HV10" s="62"/>
      <c r="HW10" s="62"/>
      <c r="HX10" s="62"/>
      <c r="HY10" s="62"/>
      <c r="HZ10" s="62"/>
      <c r="IA10" s="62"/>
      <c r="IB10" s="62"/>
      <c r="IC10" s="62"/>
      <c r="ID10" s="62"/>
      <c r="IE10" s="62"/>
      <c r="IF10" s="62"/>
      <c r="IG10" s="62"/>
      <c r="IH10" s="62"/>
      <c r="II10" s="62"/>
      <c r="IJ10" s="62"/>
      <c r="IK10" s="62"/>
      <c r="IL10" s="62"/>
      <c r="IM10" s="62"/>
      <c r="IN10" s="62"/>
      <c r="IO10" s="62"/>
      <c r="IP10" s="62"/>
      <c r="IQ10" s="62"/>
      <c r="IR10" s="62"/>
      <c r="IS10" s="62"/>
      <c r="IT10" s="62"/>
      <c r="IU10" s="62"/>
      <c r="IV10" s="62"/>
      <c r="IW10" s="62"/>
      <c r="IX10" s="62"/>
      <c r="IY10" s="62"/>
      <c r="IZ10" s="62"/>
      <c r="JA10" s="62"/>
      <c r="JB10" s="62"/>
      <c r="JC10" s="62"/>
      <c r="JD10" s="62"/>
      <c r="JE10" s="62"/>
      <c r="JF10" s="62"/>
      <c r="JG10" s="62"/>
      <c r="JH10" s="62"/>
      <c r="JI10" s="62"/>
      <c r="JJ10" s="62"/>
      <c r="JK10" s="62"/>
      <c r="JL10" s="62"/>
      <c r="JM10" s="62"/>
      <c r="JN10" s="62"/>
      <c r="JO10" s="62"/>
      <c r="JP10" s="62"/>
      <c r="JQ10" s="62"/>
      <c r="JR10" s="62"/>
      <c r="JS10" s="62"/>
      <c r="JT10" s="62"/>
      <c r="JU10" s="62"/>
      <c r="JV10" s="62"/>
      <c r="JW10" s="62"/>
      <c r="JX10" s="62"/>
      <c r="JY10" s="62"/>
      <c r="JZ10" s="62"/>
      <c r="KA10" s="62"/>
      <c r="KB10" s="62"/>
      <c r="KC10" s="62"/>
      <c r="KD10" s="62"/>
      <c r="KE10" s="62"/>
      <c r="KF10" s="62"/>
      <c r="KG10" s="62"/>
      <c r="KH10" s="62"/>
      <c r="KI10" s="62"/>
      <c r="KJ10" s="62"/>
      <c r="KK10" s="62"/>
      <c r="KL10" s="62"/>
      <c r="KM10" s="62"/>
      <c r="KN10" s="62"/>
      <c r="KO10" s="62"/>
      <c r="KP10" s="62"/>
      <c r="KQ10" s="62"/>
      <c r="KR10" s="62"/>
      <c r="KS10" s="62"/>
      <c r="KT10" s="62"/>
      <c r="KU10" s="62"/>
      <c r="KV10" s="62"/>
      <c r="KW10" s="62"/>
      <c r="KX10" s="62"/>
      <c r="KY10" s="62"/>
      <c r="KZ10" s="62"/>
      <c r="LA10" s="62"/>
      <c r="LB10" s="62"/>
      <c r="LC10" s="62"/>
      <c r="LD10" s="62"/>
      <c r="LE10" s="62"/>
      <c r="LF10" s="62"/>
      <c r="LG10" s="62"/>
      <c r="LH10" s="62"/>
      <c r="LI10" s="62"/>
      <c r="LJ10" s="62"/>
      <c r="LK10" s="62"/>
      <c r="LL10" s="62"/>
      <c r="LM10" s="62"/>
      <c r="LN10" s="62"/>
      <c r="LO10" s="62"/>
      <c r="LP10" s="62"/>
      <c r="LQ10" s="62"/>
      <c r="LR10" s="62"/>
      <c r="LS10" s="62"/>
      <c r="LT10" s="62"/>
      <c r="LU10" s="62"/>
      <c r="LV10" s="62"/>
      <c r="LW10" s="62"/>
      <c r="LX10" s="62"/>
      <c r="LY10" s="62"/>
      <c r="LZ10" s="62"/>
      <c r="MA10" s="62"/>
      <c r="MB10" s="62"/>
      <c r="MC10" s="62"/>
      <c r="MD10" s="62"/>
      <c r="ME10" s="62"/>
      <c r="MF10" s="62"/>
      <c r="MG10" s="62"/>
      <c r="MH10" s="62"/>
      <c r="MI10" s="62"/>
      <c r="MJ10" s="62"/>
      <c r="MK10" s="62"/>
      <c r="ML10" s="62"/>
      <c r="MM10" s="62"/>
      <c r="MN10" s="62"/>
      <c r="MO10" s="62"/>
      <c r="MP10" s="62"/>
      <c r="MQ10" s="62"/>
      <c r="MR10" s="62"/>
      <c r="MS10" s="62"/>
      <c r="MT10" s="62"/>
      <c r="MU10" s="62"/>
      <c r="MV10" s="62"/>
      <c r="MW10" s="62"/>
      <c r="MX10" s="62"/>
      <c r="MY10" s="62"/>
      <c r="MZ10" s="62"/>
      <c r="NA10" s="62"/>
      <c r="NB10" s="62"/>
      <c r="NC10" s="62"/>
      <c r="ND10" s="62"/>
      <c r="NE10" s="62"/>
      <c r="NF10" s="62"/>
      <c r="NG10" s="62"/>
      <c r="NH10" s="62"/>
      <c r="NI10" s="62"/>
      <c r="NJ10" s="62"/>
      <c r="NK10" s="62"/>
      <c r="NL10" s="62"/>
      <c r="NM10" s="62"/>
      <c r="NN10" s="62"/>
      <c r="NO10" s="62"/>
      <c r="NP10" s="62"/>
      <c r="NQ10" s="62"/>
      <c r="NR10" s="62"/>
      <c r="NS10" s="62"/>
      <c r="NT10" s="62"/>
      <c r="NU10" s="62"/>
      <c r="NV10" s="62"/>
      <c r="NW10" s="62"/>
      <c r="NX10" s="62"/>
      <c r="NY10" s="62"/>
      <c r="NZ10" s="62"/>
      <c r="OA10" s="62"/>
      <c r="OB10" s="62"/>
      <c r="OC10" s="62"/>
      <c r="OD10" s="62"/>
      <c r="OE10" s="62"/>
      <c r="OF10" s="62"/>
      <c r="OG10" s="62"/>
      <c r="OH10" s="62"/>
      <c r="OI10" s="62"/>
      <c r="OJ10" s="62"/>
      <c r="OK10" s="62"/>
      <c r="OL10" s="62"/>
      <c r="OM10" s="62"/>
      <c r="ON10" s="62"/>
      <c r="OO10" s="62"/>
      <c r="OP10" s="62"/>
      <c r="OQ10" s="62"/>
      <c r="OR10" s="62"/>
      <c r="OS10" s="62"/>
      <c r="OT10" s="62"/>
      <c r="OU10" s="62"/>
      <c r="OV10" s="62"/>
      <c r="OW10" s="62"/>
      <c r="OX10" s="62"/>
      <c r="OY10" s="62"/>
      <c r="OZ10" s="62"/>
      <c r="PA10" s="62"/>
      <c r="PB10" s="62"/>
      <c r="PC10" s="62"/>
      <c r="PD10" s="62"/>
      <c r="PE10" s="62"/>
    </row>
    <row r="11" spans="1:421" s="63" customFormat="1" ht="27.75" customHeight="1" x14ac:dyDescent="0.25">
      <c r="A11" s="236" t="s">
        <v>11</v>
      </c>
      <c r="B11" s="32"/>
      <c r="C11" s="333" t="s">
        <v>42</v>
      </c>
      <c r="D11" s="334"/>
      <c r="E11" s="334"/>
      <c r="F11" s="334"/>
      <c r="G11" s="33"/>
      <c r="H11" s="34"/>
      <c r="I11" s="35"/>
      <c r="J11" s="36"/>
      <c r="K11" s="37"/>
      <c r="L11" s="223"/>
      <c r="M11" s="32"/>
      <c r="N11" s="67"/>
      <c r="O11" s="41"/>
      <c r="P11" s="55"/>
      <c r="Q11" s="42"/>
      <c r="R11" s="34"/>
      <c r="S11" s="42"/>
      <c r="T11" s="42"/>
      <c r="U11" s="42"/>
      <c r="V11" s="42"/>
      <c r="W11" s="42"/>
      <c r="X11" s="42"/>
      <c r="Y11" s="43"/>
      <c r="Z11" s="43"/>
      <c r="AA11" s="43"/>
      <c r="AB11" s="43"/>
      <c r="AC11" s="43"/>
      <c r="AD11" s="43"/>
      <c r="AE11" s="64"/>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c r="FL11" s="62"/>
      <c r="FM11" s="62"/>
      <c r="FN11" s="62"/>
      <c r="FO11" s="62"/>
      <c r="FP11" s="62"/>
      <c r="FQ11" s="62"/>
      <c r="FR11" s="62"/>
      <c r="FS11" s="62"/>
      <c r="FT11" s="62"/>
      <c r="FU11" s="62"/>
      <c r="FV11" s="62"/>
      <c r="FW11" s="62"/>
      <c r="FX11" s="62"/>
      <c r="FY11" s="62"/>
      <c r="FZ11" s="62"/>
      <c r="GA11" s="62"/>
      <c r="GB11" s="62"/>
      <c r="GC11" s="62"/>
      <c r="GD11" s="62"/>
      <c r="GE11" s="62"/>
      <c r="GF11" s="62"/>
      <c r="GG11" s="62"/>
      <c r="GH11" s="62"/>
      <c r="GI11" s="62"/>
      <c r="GJ11" s="62"/>
      <c r="GK11" s="62"/>
      <c r="GL11" s="62"/>
      <c r="GM11" s="62"/>
      <c r="GN11" s="62"/>
      <c r="GO11" s="62"/>
      <c r="GP11" s="62"/>
      <c r="GQ11" s="62"/>
      <c r="GR11" s="62"/>
      <c r="GS11" s="62"/>
      <c r="GT11" s="62"/>
      <c r="GU11" s="62"/>
      <c r="GV11" s="62"/>
      <c r="GW11" s="62"/>
      <c r="GX11" s="62"/>
      <c r="GY11" s="62"/>
      <c r="GZ11" s="62"/>
      <c r="HA11" s="62"/>
      <c r="HB11" s="62"/>
      <c r="HC11" s="62"/>
      <c r="HD11" s="62"/>
      <c r="HE11" s="62"/>
      <c r="HF11" s="62"/>
      <c r="HG11" s="62"/>
      <c r="HH11" s="62"/>
      <c r="HI11" s="62"/>
      <c r="HJ11" s="62"/>
      <c r="HK11" s="62"/>
      <c r="HL11" s="62"/>
      <c r="HM11" s="62"/>
      <c r="HN11" s="62"/>
      <c r="HO11" s="62"/>
      <c r="HP11" s="62"/>
      <c r="HQ11" s="62"/>
      <c r="HR11" s="62"/>
      <c r="HS11" s="62"/>
      <c r="HT11" s="62"/>
      <c r="HU11" s="62"/>
      <c r="HV11" s="62"/>
      <c r="HW11" s="62"/>
      <c r="HX11" s="62"/>
      <c r="HY11" s="62"/>
      <c r="HZ11" s="62"/>
      <c r="IA11" s="62"/>
      <c r="IB11" s="62"/>
      <c r="IC11" s="62"/>
      <c r="ID11" s="62"/>
      <c r="IE11" s="62"/>
      <c r="IF11" s="62"/>
      <c r="IG11" s="62"/>
      <c r="IH11" s="62"/>
      <c r="II11" s="62"/>
      <c r="IJ11" s="62"/>
      <c r="IK11" s="62"/>
      <c r="IL11" s="62"/>
      <c r="IM11" s="62"/>
      <c r="IN11" s="62"/>
      <c r="IO11" s="62"/>
      <c r="IP11" s="62"/>
      <c r="IQ11" s="62"/>
      <c r="IR11" s="62"/>
      <c r="IS11" s="62"/>
      <c r="IT11" s="62"/>
      <c r="IU11" s="62"/>
      <c r="IV11" s="62"/>
      <c r="IW11" s="62"/>
      <c r="IX11" s="62"/>
      <c r="IY11" s="62"/>
      <c r="IZ11" s="62"/>
      <c r="JA11" s="62"/>
      <c r="JB11" s="62"/>
      <c r="JC11" s="62"/>
      <c r="JD11" s="62"/>
      <c r="JE11" s="62"/>
      <c r="JF11" s="62"/>
      <c r="JG11" s="62"/>
      <c r="JH11" s="62"/>
      <c r="JI11" s="62"/>
      <c r="JJ11" s="62"/>
      <c r="JK11" s="62"/>
      <c r="JL11" s="62"/>
      <c r="JM11" s="62"/>
      <c r="JN11" s="62"/>
      <c r="JO11" s="62"/>
      <c r="JP11" s="62"/>
      <c r="JQ11" s="62"/>
      <c r="JR11" s="62"/>
      <c r="JS11" s="62"/>
      <c r="JT11" s="62"/>
      <c r="JU11" s="62"/>
      <c r="JV11" s="62"/>
      <c r="JW11" s="62"/>
      <c r="JX11" s="62"/>
      <c r="JY11" s="62"/>
      <c r="JZ11" s="62"/>
      <c r="KA11" s="62"/>
      <c r="KB11" s="62"/>
      <c r="KC11" s="62"/>
      <c r="KD11" s="62"/>
      <c r="KE11" s="62"/>
      <c r="KF11" s="62"/>
      <c r="KG11" s="62"/>
      <c r="KH11" s="62"/>
      <c r="KI11" s="62"/>
      <c r="KJ11" s="62"/>
      <c r="KK11" s="62"/>
      <c r="KL11" s="62"/>
      <c r="KM11" s="62"/>
      <c r="KN11" s="62"/>
      <c r="KO11" s="62"/>
      <c r="KP11" s="62"/>
      <c r="KQ11" s="62"/>
      <c r="KR11" s="62"/>
      <c r="KS11" s="62"/>
      <c r="KT11" s="62"/>
      <c r="KU11" s="62"/>
      <c r="KV11" s="62"/>
      <c r="KW11" s="62"/>
      <c r="KX11" s="62"/>
      <c r="KY11" s="62"/>
      <c r="KZ11" s="62"/>
      <c r="LA11" s="62"/>
      <c r="LB11" s="62"/>
      <c r="LC11" s="62"/>
      <c r="LD11" s="62"/>
      <c r="LE11" s="62"/>
      <c r="LF11" s="62"/>
      <c r="LG11" s="62"/>
      <c r="LH11" s="62"/>
      <c r="LI11" s="62"/>
      <c r="LJ11" s="62"/>
      <c r="LK11" s="62"/>
      <c r="LL11" s="62"/>
      <c r="LM11" s="62"/>
      <c r="LN11" s="62"/>
      <c r="LO11" s="62"/>
      <c r="LP11" s="62"/>
      <c r="LQ11" s="62"/>
      <c r="LR11" s="62"/>
      <c r="LS11" s="62"/>
      <c r="LT11" s="62"/>
      <c r="LU11" s="62"/>
      <c r="LV11" s="62"/>
      <c r="LW11" s="62"/>
      <c r="LX11" s="62"/>
      <c r="LY11" s="62"/>
      <c r="LZ11" s="62"/>
      <c r="MA11" s="62"/>
      <c r="MB11" s="62"/>
      <c r="MC11" s="62"/>
      <c r="MD11" s="62"/>
      <c r="ME11" s="62"/>
      <c r="MF11" s="62"/>
      <c r="MG11" s="62"/>
      <c r="MH11" s="62"/>
      <c r="MI11" s="62"/>
      <c r="MJ11" s="62"/>
      <c r="MK11" s="62"/>
      <c r="ML11" s="62"/>
      <c r="MM11" s="62"/>
      <c r="MN11" s="62"/>
      <c r="MO11" s="62"/>
      <c r="MP11" s="62"/>
      <c r="MQ11" s="62"/>
      <c r="MR11" s="62"/>
      <c r="MS11" s="62"/>
      <c r="MT11" s="62"/>
      <c r="MU11" s="62"/>
      <c r="MV11" s="62"/>
      <c r="MW11" s="62"/>
      <c r="MX11" s="62"/>
      <c r="MY11" s="62"/>
      <c r="MZ11" s="62"/>
      <c r="NA11" s="62"/>
      <c r="NB11" s="62"/>
      <c r="NC11" s="62"/>
      <c r="ND11" s="62"/>
      <c r="NE11" s="62"/>
      <c r="NF11" s="62"/>
      <c r="NG11" s="62"/>
      <c r="NH11" s="62"/>
      <c r="NI11" s="62"/>
      <c r="NJ11" s="62"/>
      <c r="NK11" s="62"/>
      <c r="NL11" s="62"/>
      <c r="NM11" s="62"/>
      <c r="NN11" s="62"/>
      <c r="NO11" s="62"/>
      <c r="NP11" s="62"/>
      <c r="NQ11" s="62"/>
      <c r="NR11" s="62"/>
      <c r="NS11" s="62"/>
      <c r="NT11" s="62"/>
      <c r="NU11" s="62"/>
      <c r="NV11" s="62"/>
      <c r="NW11" s="62"/>
      <c r="NX11" s="62"/>
      <c r="NY11" s="62"/>
      <c r="NZ11" s="62"/>
      <c r="OA11" s="62"/>
      <c r="OB11" s="62"/>
      <c r="OC11" s="62"/>
      <c r="OD11" s="62"/>
      <c r="OE11" s="62"/>
      <c r="OF11" s="62"/>
      <c r="OG11" s="62"/>
      <c r="OH11" s="62"/>
      <c r="OI11" s="62"/>
      <c r="OJ11" s="62"/>
      <c r="OK11" s="62"/>
      <c r="OL11" s="62"/>
      <c r="OM11" s="62"/>
      <c r="ON11" s="62"/>
      <c r="OO11" s="62"/>
      <c r="OP11" s="62"/>
      <c r="OQ11" s="62"/>
      <c r="OR11" s="62"/>
      <c r="OS11" s="62"/>
      <c r="OT11" s="62"/>
      <c r="OU11" s="62"/>
      <c r="OV11" s="62"/>
      <c r="OW11" s="62"/>
      <c r="OX11" s="62"/>
      <c r="OY11" s="62"/>
      <c r="OZ11" s="62"/>
      <c r="PA11" s="62"/>
      <c r="PB11" s="62"/>
      <c r="PC11" s="62"/>
      <c r="PD11" s="62"/>
      <c r="PE11" s="62"/>
    </row>
    <row r="12" spans="1:421" s="63" customFormat="1" ht="39" customHeight="1" x14ac:dyDescent="0.25">
      <c r="A12" s="236" t="s">
        <v>12</v>
      </c>
      <c r="B12" s="32"/>
      <c r="C12" s="335" t="s">
        <v>13</v>
      </c>
      <c r="D12" s="334"/>
      <c r="E12" s="334"/>
      <c r="F12" s="334"/>
      <c r="G12" s="9" t="s">
        <v>21</v>
      </c>
      <c r="H12" s="207">
        <f>SUM(H14:H14)</f>
        <v>731.2</v>
      </c>
      <c r="I12" s="207">
        <f>SUM(I14:I14)</f>
        <v>67.7</v>
      </c>
      <c r="J12" s="36"/>
      <c r="K12" s="37"/>
      <c r="L12" s="224">
        <f>SUM(L14:L14)</f>
        <v>3249600</v>
      </c>
      <c r="M12" s="333" t="s">
        <v>77</v>
      </c>
      <c r="N12" s="339" t="s">
        <v>76</v>
      </c>
      <c r="O12" s="41"/>
      <c r="P12" s="55"/>
      <c r="Q12" s="42"/>
      <c r="R12" s="34"/>
      <c r="S12" s="42"/>
      <c r="T12" s="42"/>
      <c r="U12" s="42"/>
      <c r="V12" s="42"/>
      <c r="W12" s="42"/>
      <c r="X12" s="42"/>
      <c r="Y12" s="43"/>
      <c r="Z12" s="43"/>
      <c r="AA12" s="43"/>
      <c r="AB12" s="43"/>
      <c r="AC12" s="43"/>
      <c r="AD12" s="43"/>
      <c r="AE12" s="43"/>
      <c r="AF12" s="15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c r="DB12" s="62"/>
      <c r="DC12" s="62"/>
      <c r="DD12" s="62"/>
      <c r="DE12" s="62"/>
      <c r="DF12" s="62"/>
      <c r="DG12" s="62"/>
      <c r="DH12" s="62"/>
      <c r="DI12" s="62"/>
      <c r="DJ12" s="62"/>
      <c r="DK12" s="62"/>
      <c r="DL12" s="62"/>
      <c r="DM12" s="62"/>
      <c r="DN12" s="62"/>
      <c r="DO12" s="62"/>
      <c r="DP12" s="62"/>
      <c r="DQ12" s="62"/>
      <c r="DR12" s="62"/>
      <c r="DS12" s="62"/>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2"/>
      <c r="FG12" s="62"/>
      <c r="FH12" s="62"/>
      <c r="FI12" s="62"/>
      <c r="FJ12" s="62"/>
      <c r="FK12" s="62"/>
      <c r="FL12" s="62"/>
      <c r="FM12" s="62"/>
      <c r="FN12" s="62"/>
      <c r="FO12" s="62"/>
      <c r="FP12" s="62"/>
      <c r="FQ12" s="62"/>
      <c r="FR12" s="62"/>
      <c r="FS12" s="62"/>
      <c r="FT12" s="62"/>
      <c r="FU12" s="62"/>
      <c r="FV12" s="62"/>
      <c r="FW12" s="62"/>
      <c r="FX12" s="62"/>
      <c r="FY12" s="62"/>
      <c r="FZ12" s="62"/>
      <c r="GA12" s="62"/>
      <c r="GB12" s="62"/>
      <c r="GC12" s="62"/>
      <c r="GD12" s="62"/>
      <c r="GE12" s="62"/>
      <c r="GF12" s="62"/>
      <c r="GG12" s="62"/>
      <c r="GH12" s="62"/>
      <c r="GI12" s="62"/>
      <c r="GJ12" s="62"/>
      <c r="GK12" s="62"/>
      <c r="GL12" s="62"/>
      <c r="GM12" s="62"/>
      <c r="GN12" s="62"/>
      <c r="GO12" s="62"/>
      <c r="GP12" s="62"/>
      <c r="GQ12" s="62"/>
      <c r="GR12" s="62"/>
      <c r="GS12" s="62"/>
      <c r="GT12" s="62"/>
      <c r="GU12" s="62"/>
      <c r="GV12" s="62"/>
      <c r="GW12" s="62"/>
      <c r="GX12" s="62"/>
      <c r="GY12" s="62"/>
      <c r="GZ12" s="62"/>
      <c r="HA12" s="62"/>
      <c r="HB12" s="62"/>
      <c r="HC12" s="62"/>
      <c r="HD12" s="62"/>
      <c r="HE12" s="62"/>
      <c r="HF12" s="62"/>
      <c r="HG12" s="62"/>
      <c r="HH12" s="62"/>
      <c r="HI12" s="62"/>
      <c r="HJ12" s="62"/>
      <c r="HK12" s="62"/>
      <c r="HL12" s="62"/>
      <c r="HM12" s="62"/>
      <c r="HN12" s="62"/>
      <c r="HO12" s="62"/>
      <c r="HP12" s="62"/>
      <c r="HQ12" s="62"/>
      <c r="HR12" s="62"/>
      <c r="HS12" s="62"/>
      <c r="HT12" s="62"/>
      <c r="HU12" s="62"/>
      <c r="HV12" s="62"/>
      <c r="HW12" s="62"/>
      <c r="HX12" s="62"/>
      <c r="HY12" s="62"/>
      <c r="HZ12" s="62"/>
      <c r="IA12" s="62"/>
      <c r="IB12" s="62"/>
      <c r="IC12" s="62"/>
      <c r="ID12" s="62"/>
      <c r="IE12" s="62"/>
      <c r="IF12" s="62"/>
      <c r="IG12" s="62"/>
      <c r="IH12" s="62"/>
      <c r="II12" s="62"/>
      <c r="IJ12" s="62"/>
      <c r="IK12" s="62"/>
      <c r="IL12" s="62"/>
      <c r="IM12" s="62"/>
      <c r="IN12" s="62"/>
      <c r="IO12" s="62"/>
      <c r="IP12" s="62"/>
      <c r="IQ12" s="62"/>
      <c r="IR12" s="62"/>
      <c r="IS12" s="62"/>
      <c r="IT12" s="62"/>
      <c r="IU12" s="62"/>
      <c r="IV12" s="62"/>
      <c r="IW12" s="62"/>
      <c r="IX12" s="62"/>
      <c r="IY12" s="62"/>
      <c r="IZ12" s="62"/>
      <c r="JA12" s="62"/>
      <c r="JB12" s="62"/>
      <c r="JC12" s="62"/>
      <c r="JD12" s="62"/>
      <c r="JE12" s="62"/>
      <c r="JF12" s="62"/>
      <c r="JG12" s="62"/>
      <c r="JH12" s="62"/>
      <c r="JI12" s="62"/>
      <c r="JJ12" s="62"/>
      <c r="JK12" s="62"/>
      <c r="JL12" s="62"/>
      <c r="JM12" s="62"/>
      <c r="JN12" s="62"/>
      <c r="JO12" s="62"/>
      <c r="JP12" s="62"/>
      <c r="JQ12" s="62"/>
      <c r="JR12" s="62"/>
      <c r="JS12" s="62"/>
      <c r="JT12" s="62"/>
      <c r="JU12" s="62"/>
      <c r="JV12" s="62"/>
      <c r="JW12" s="62"/>
      <c r="JX12" s="62"/>
      <c r="JY12" s="62"/>
      <c r="JZ12" s="62"/>
      <c r="KA12" s="62"/>
      <c r="KB12" s="62"/>
      <c r="KC12" s="62"/>
      <c r="KD12" s="62"/>
      <c r="KE12" s="62"/>
      <c r="KF12" s="62"/>
      <c r="KG12" s="62"/>
      <c r="KH12" s="62"/>
      <c r="KI12" s="62"/>
      <c r="KJ12" s="62"/>
      <c r="KK12" s="62"/>
      <c r="KL12" s="62"/>
      <c r="KM12" s="62"/>
      <c r="KN12" s="62"/>
      <c r="KO12" s="62"/>
      <c r="KP12" s="62"/>
      <c r="KQ12" s="62"/>
      <c r="KR12" s="62"/>
      <c r="KS12" s="62"/>
      <c r="KT12" s="62"/>
      <c r="KU12" s="62"/>
      <c r="KV12" s="62"/>
      <c r="KW12" s="62"/>
      <c r="KX12" s="62"/>
      <c r="KY12" s="62"/>
      <c r="KZ12" s="62"/>
      <c r="LA12" s="62"/>
      <c r="LB12" s="62"/>
      <c r="LC12" s="62"/>
      <c r="LD12" s="62"/>
      <c r="LE12" s="62"/>
      <c r="LF12" s="62"/>
      <c r="LG12" s="62"/>
      <c r="LH12" s="62"/>
      <c r="LI12" s="62"/>
      <c r="LJ12" s="62"/>
      <c r="LK12" s="62"/>
      <c r="LL12" s="62"/>
      <c r="LM12" s="62"/>
      <c r="LN12" s="62"/>
      <c r="LO12" s="62"/>
      <c r="LP12" s="62"/>
      <c r="LQ12" s="62"/>
      <c r="LR12" s="62"/>
      <c r="LS12" s="62"/>
      <c r="LT12" s="62"/>
      <c r="LU12" s="62"/>
      <c r="LV12" s="62"/>
      <c r="LW12" s="62"/>
      <c r="LX12" s="62"/>
      <c r="LY12" s="62"/>
      <c r="LZ12" s="62"/>
      <c r="MA12" s="62"/>
      <c r="MB12" s="62"/>
      <c r="MC12" s="62"/>
      <c r="MD12" s="62"/>
      <c r="ME12" s="62"/>
      <c r="MF12" s="62"/>
      <c r="MG12" s="62"/>
      <c r="MH12" s="62"/>
      <c r="MI12" s="62"/>
      <c r="MJ12" s="62"/>
      <c r="MK12" s="62"/>
      <c r="ML12" s="62"/>
      <c r="MM12" s="62"/>
      <c r="MN12" s="62"/>
      <c r="MO12" s="62"/>
      <c r="MP12" s="62"/>
      <c r="MQ12" s="62"/>
      <c r="MR12" s="62"/>
      <c r="MS12" s="62"/>
      <c r="MT12" s="62"/>
      <c r="MU12" s="62"/>
      <c r="MV12" s="62"/>
      <c r="MW12" s="62"/>
      <c r="MX12" s="62"/>
      <c r="MY12" s="62"/>
      <c r="MZ12" s="62"/>
      <c r="NA12" s="62"/>
      <c r="NB12" s="62"/>
      <c r="NC12" s="62"/>
      <c r="ND12" s="62"/>
      <c r="NE12" s="62"/>
      <c r="NF12" s="62"/>
      <c r="NG12" s="62"/>
      <c r="NH12" s="62"/>
      <c r="NI12" s="62"/>
      <c r="NJ12" s="62"/>
      <c r="NK12" s="62"/>
      <c r="NL12" s="62"/>
      <c r="NM12" s="62"/>
      <c r="NN12" s="62"/>
      <c r="NO12" s="62"/>
      <c r="NP12" s="62"/>
      <c r="NQ12" s="62"/>
      <c r="NR12" s="62"/>
      <c r="NS12" s="62"/>
      <c r="NT12" s="62"/>
      <c r="NU12" s="62"/>
      <c r="NV12" s="62"/>
      <c r="NW12" s="62"/>
      <c r="NX12" s="62"/>
      <c r="NY12" s="62"/>
      <c r="NZ12" s="62"/>
      <c r="OA12" s="62"/>
      <c r="OB12" s="62"/>
      <c r="OC12" s="62"/>
      <c r="OD12" s="62"/>
      <c r="OE12" s="62"/>
      <c r="OF12" s="62"/>
      <c r="OG12" s="62"/>
      <c r="OH12" s="62"/>
      <c r="OI12" s="62"/>
      <c r="OJ12" s="62"/>
      <c r="OK12" s="62"/>
      <c r="OL12" s="62"/>
      <c r="OM12" s="62"/>
      <c r="ON12" s="62"/>
      <c r="OO12" s="62"/>
      <c r="OP12" s="62"/>
      <c r="OQ12" s="62"/>
      <c r="OR12" s="62"/>
      <c r="OS12" s="62"/>
      <c r="OT12" s="62"/>
      <c r="OU12" s="62"/>
      <c r="OV12" s="62"/>
      <c r="OW12" s="62"/>
      <c r="OX12" s="62"/>
      <c r="OY12" s="62"/>
      <c r="OZ12" s="62"/>
      <c r="PA12" s="62"/>
      <c r="PB12" s="62"/>
      <c r="PC12" s="62"/>
      <c r="PD12" s="62"/>
      <c r="PE12" s="62"/>
    </row>
    <row r="13" spans="1:421" s="63" customFormat="1" ht="39" customHeight="1" x14ac:dyDescent="0.25">
      <c r="A13" s="236" t="s">
        <v>11</v>
      </c>
      <c r="B13" s="32"/>
      <c r="C13" s="140" t="s">
        <v>103</v>
      </c>
      <c r="D13" s="303">
        <v>34</v>
      </c>
      <c r="E13" s="303">
        <v>2</v>
      </c>
      <c r="F13" s="303">
        <v>1</v>
      </c>
      <c r="G13" s="9"/>
      <c r="H13" s="207"/>
      <c r="I13" s="207"/>
      <c r="J13" s="36"/>
      <c r="K13" s="66"/>
      <c r="L13" s="225"/>
      <c r="M13" s="333"/>
      <c r="N13" s="340"/>
      <c r="O13" s="41"/>
      <c r="P13" s="55"/>
      <c r="Q13" s="42"/>
      <c r="R13" s="34"/>
      <c r="S13" s="42"/>
      <c r="T13" s="42"/>
      <c r="U13" s="42"/>
      <c r="V13" s="42"/>
      <c r="W13" s="42"/>
      <c r="X13" s="42"/>
      <c r="Y13" s="43"/>
      <c r="Z13" s="43"/>
      <c r="AA13" s="43"/>
      <c r="AB13" s="43"/>
      <c r="AC13" s="43"/>
      <c r="AD13" s="43"/>
      <c r="AE13" s="43"/>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c r="EV13" s="62"/>
      <c r="EW13" s="62"/>
      <c r="EX13" s="62"/>
      <c r="EY13" s="62"/>
      <c r="EZ13" s="62"/>
      <c r="FA13" s="62"/>
      <c r="FB13" s="62"/>
      <c r="FC13" s="62"/>
      <c r="FD13" s="62"/>
      <c r="FE13" s="62"/>
      <c r="FF13" s="62"/>
      <c r="FG13" s="62"/>
      <c r="FH13" s="62"/>
      <c r="FI13" s="62"/>
      <c r="FJ13" s="62"/>
      <c r="FK13" s="62"/>
      <c r="FL13" s="62"/>
      <c r="FM13" s="62"/>
      <c r="FN13" s="62"/>
      <c r="FO13" s="62"/>
      <c r="FP13" s="62"/>
      <c r="FQ13" s="62"/>
      <c r="FR13" s="62"/>
      <c r="FS13" s="62"/>
      <c r="FT13" s="62"/>
      <c r="FU13" s="62"/>
      <c r="FV13" s="62"/>
      <c r="FW13" s="62"/>
      <c r="FX13" s="62"/>
      <c r="FY13" s="62"/>
      <c r="FZ13" s="62"/>
      <c r="GA13" s="62"/>
      <c r="GB13" s="62"/>
      <c r="GC13" s="62"/>
      <c r="GD13" s="62"/>
      <c r="GE13" s="62"/>
      <c r="GF13" s="62"/>
      <c r="GG13" s="62"/>
      <c r="GH13" s="62"/>
      <c r="GI13" s="62"/>
      <c r="GJ13" s="62"/>
      <c r="GK13" s="62"/>
      <c r="GL13" s="62"/>
      <c r="GM13" s="62"/>
      <c r="GN13" s="62"/>
      <c r="GO13" s="62"/>
      <c r="GP13" s="62"/>
      <c r="GQ13" s="62"/>
      <c r="GR13" s="62"/>
      <c r="GS13" s="62"/>
      <c r="GT13" s="62"/>
      <c r="GU13" s="62"/>
      <c r="GV13" s="62"/>
      <c r="GW13" s="62"/>
      <c r="GX13" s="62"/>
      <c r="GY13" s="62"/>
      <c r="GZ13" s="62"/>
      <c r="HA13" s="62"/>
      <c r="HB13" s="62"/>
      <c r="HC13" s="62"/>
      <c r="HD13" s="62"/>
      <c r="HE13" s="62"/>
      <c r="HF13" s="62"/>
      <c r="HG13" s="62"/>
      <c r="HH13" s="62"/>
      <c r="HI13" s="62"/>
      <c r="HJ13" s="62"/>
      <c r="HK13" s="62"/>
      <c r="HL13" s="62"/>
      <c r="HM13" s="62"/>
      <c r="HN13" s="62"/>
      <c r="HO13" s="62"/>
      <c r="HP13" s="62"/>
      <c r="HQ13" s="62"/>
      <c r="HR13" s="62"/>
      <c r="HS13" s="62"/>
      <c r="HT13" s="62"/>
      <c r="HU13" s="62"/>
      <c r="HV13" s="62"/>
      <c r="HW13" s="62"/>
      <c r="HX13" s="62"/>
      <c r="HY13" s="62"/>
      <c r="HZ13" s="62"/>
      <c r="IA13" s="62"/>
      <c r="IB13" s="62"/>
      <c r="IC13" s="62"/>
      <c r="ID13" s="62"/>
      <c r="IE13" s="62"/>
      <c r="IF13" s="62"/>
      <c r="IG13" s="62"/>
      <c r="IH13" s="62"/>
      <c r="II13" s="62"/>
      <c r="IJ13" s="62"/>
      <c r="IK13" s="62"/>
      <c r="IL13" s="62"/>
      <c r="IM13" s="62"/>
      <c r="IN13" s="62"/>
      <c r="IO13" s="62"/>
      <c r="IP13" s="62"/>
      <c r="IQ13" s="62"/>
      <c r="IR13" s="62"/>
      <c r="IS13" s="62"/>
      <c r="IT13" s="62"/>
      <c r="IU13" s="62"/>
      <c r="IV13" s="62"/>
      <c r="IW13" s="62"/>
      <c r="IX13" s="62"/>
      <c r="IY13" s="62"/>
      <c r="IZ13" s="62"/>
      <c r="JA13" s="62"/>
      <c r="JB13" s="62"/>
      <c r="JC13" s="62"/>
      <c r="JD13" s="62"/>
      <c r="JE13" s="62"/>
      <c r="JF13" s="62"/>
      <c r="JG13" s="62"/>
      <c r="JH13" s="62"/>
      <c r="JI13" s="62"/>
      <c r="JJ13" s="62"/>
      <c r="JK13" s="62"/>
      <c r="JL13" s="62"/>
      <c r="JM13" s="62"/>
      <c r="JN13" s="62"/>
      <c r="JO13" s="62"/>
      <c r="JP13" s="62"/>
      <c r="JQ13" s="62"/>
      <c r="JR13" s="62"/>
      <c r="JS13" s="62"/>
      <c r="JT13" s="62"/>
      <c r="JU13" s="62"/>
      <c r="JV13" s="62"/>
      <c r="JW13" s="62"/>
      <c r="JX13" s="62"/>
      <c r="JY13" s="62"/>
      <c r="JZ13" s="62"/>
      <c r="KA13" s="62"/>
      <c r="KB13" s="62"/>
      <c r="KC13" s="62"/>
      <c r="KD13" s="62"/>
      <c r="KE13" s="62"/>
      <c r="KF13" s="62"/>
      <c r="KG13" s="62"/>
      <c r="KH13" s="62"/>
      <c r="KI13" s="62"/>
      <c r="KJ13" s="62"/>
      <c r="KK13" s="62"/>
      <c r="KL13" s="62"/>
      <c r="KM13" s="62"/>
      <c r="KN13" s="62"/>
      <c r="KO13" s="62"/>
      <c r="KP13" s="62"/>
      <c r="KQ13" s="62"/>
      <c r="KR13" s="62"/>
      <c r="KS13" s="62"/>
      <c r="KT13" s="62"/>
      <c r="KU13" s="62"/>
      <c r="KV13" s="62"/>
      <c r="KW13" s="62"/>
      <c r="KX13" s="62"/>
      <c r="KY13" s="62"/>
      <c r="KZ13" s="62"/>
      <c r="LA13" s="62"/>
      <c r="LB13" s="62"/>
      <c r="LC13" s="62"/>
      <c r="LD13" s="62"/>
      <c r="LE13" s="62"/>
      <c r="LF13" s="62"/>
      <c r="LG13" s="62"/>
      <c r="LH13" s="62"/>
      <c r="LI13" s="62"/>
      <c r="LJ13" s="62"/>
      <c r="LK13" s="62"/>
      <c r="LL13" s="62"/>
      <c r="LM13" s="62"/>
      <c r="LN13" s="62"/>
      <c r="LO13" s="62"/>
      <c r="LP13" s="62"/>
      <c r="LQ13" s="62"/>
      <c r="LR13" s="62"/>
      <c r="LS13" s="62"/>
      <c r="LT13" s="62"/>
      <c r="LU13" s="62"/>
      <c r="LV13" s="62"/>
      <c r="LW13" s="62"/>
      <c r="LX13" s="62"/>
      <c r="LY13" s="62"/>
      <c r="LZ13" s="62"/>
      <c r="MA13" s="62"/>
      <c r="MB13" s="62"/>
      <c r="MC13" s="62"/>
      <c r="MD13" s="62"/>
      <c r="ME13" s="62"/>
      <c r="MF13" s="62"/>
      <c r="MG13" s="62"/>
      <c r="MH13" s="62"/>
      <c r="MI13" s="62"/>
      <c r="MJ13" s="62"/>
      <c r="MK13" s="62"/>
      <c r="ML13" s="62"/>
      <c r="MM13" s="62"/>
      <c r="MN13" s="62"/>
      <c r="MO13" s="62"/>
      <c r="MP13" s="62"/>
      <c r="MQ13" s="62"/>
      <c r="MR13" s="62"/>
      <c r="MS13" s="62"/>
      <c r="MT13" s="62"/>
      <c r="MU13" s="62"/>
      <c r="MV13" s="62"/>
      <c r="MW13" s="62"/>
      <c r="MX13" s="62"/>
      <c r="MY13" s="62"/>
      <c r="MZ13" s="62"/>
      <c r="NA13" s="62"/>
      <c r="NB13" s="62"/>
      <c r="NC13" s="62"/>
      <c r="ND13" s="62"/>
      <c r="NE13" s="62"/>
      <c r="NF13" s="62"/>
      <c r="NG13" s="62"/>
      <c r="NH13" s="62"/>
      <c r="NI13" s="62"/>
      <c r="NJ13" s="62"/>
      <c r="NK13" s="62"/>
      <c r="NL13" s="62"/>
      <c r="NM13" s="62"/>
      <c r="NN13" s="62"/>
      <c r="NO13" s="62"/>
      <c r="NP13" s="62"/>
      <c r="NQ13" s="62"/>
      <c r="NR13" s="62"/>
      <c r="NS13" s="62"/>
      <c r="NT13" s="62"/>
      <c r="NU13" s="62"/>
      <c r="NV13" s="62"/>
      <c r="NW13" s="62"/>
      <c r="NX13" s="62"/>
      <c r="NY13" s="62"/>
      <c r="NZ13" s="62"/>
      <c r="OA13" s="62"/>
      <c r="OB13" s="62"/>
      <c r="OC13" s="62"/>
      <c r="OD13" s="62"/>
      <c r="OE13" s="62"/>
      <c r="OF13" s="62"/>
      <c r="OG13" s="62"/>
      <c r="OH13" s="62"/>
      <c r="OI13" s="62"/>
      <c r="OJ13" s="62"/>
      <c r="OK13" s="62"/>
      <c r="OL13" s="62"/>
      <c r="OM13" s="62"/>
      <c r="ON13" s="62"/>
      <c r="OO13" s="62"/>
      <c r="OP13" s="62"/>
      <c r="OQ13" s="62"/>
      <c r="OR13" s="62"/>
      <c r="OS13" s="62"/>
      <c r="OT13" s="62"/>
      <c r="OU13" s="62"/>
      <c r="OV13" s="62"/>
      <c r="OW13" s="62"/>
      <c r="OX13" s="62"/>
      <c r="OY13" s="62"/>
      <c r="OZ13" s="62"/>
      <c r="PA13" s="62"/>
      <c r="PB13" s="62"/>
      <c r="PC13" s="62"/>
      <c r="PD13" s="62"/>
      <c r="PE13" s="62"/>
    </row>
    <row r="14" spans="1:421" s="63" customFormat="1" ht="43.5" customHeight="1" x14ac:dyDescent="0.25">
      <c r="A14" s="236" t="s">
        <v>11</v>
      </c>
      <c r="B14" s="32"/>
      <c r="C14" s="44" t="s">
        <v>43</v>
      </c>
      <c r="D14" s="304"/>
      <c r="E14" s="304"/>
      <c r="F14" s="304"/>
      <c r="G14" s="237" t="s">
        <v>21</v>
      </c>
      <c r="H14" s="238">
        <v>731.2</v>
      </c>
      <c r="I14" s="239">
        <v>67.7</v>
      </c>
      <c r="J14" s="122">
        <v>48000</v>
      </c>
      <c r="K14" s="47"/>
      <c r="L14" s="226">
        <f>I14*J14</f>
        <v>3249600</v>
      </c>
      <c r="M14" s="334"/>
      <c r="N14" s="341"/>
      <c r="O14" s="41"/>
      <c r="P14" s="55"/>
      <c r="Q14" s="42"/>
      <c r="R14" s="34"/>
      <c r="S14" s="42">
        <f>I14</f>
        <v>67.7</v>
      </c>
      <c r="T14" s="42"/>
      <c r="U14" s="42"/>
      <c r="V14" s="42"/>
      <c r="W14" s="42"/>
      <c r="X14" s="42"/>
      <c r="Y14" s="43"/>
      <c r="Z14" s="43"/>
      <c r="AA14" s="43"/>
      <c r="AB14" s="43"/>
      <c r="AC14" s="43"/>
      <c r="AD14" s="43"/>
      <c r="AE14" s="48"/>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c r="DT14" s="62"/>
      <c r="DU14" s="62"/>
      <c r="DV14" s="62"/>
      <c r="DW14" s="62"/>
      <c r="DX14" s="62"/>
      <c r="DY14" s="62"/>
      <c r="DZ14" s="62"/>
      <c r="EA14" s="62"/>
      <c r="EB14" s="62"/>
      <c r="EC14" s="62"/>
      <c r="ED14" s="62"/>
      <c r="EE14" s="62"/>
      <c r="EF14" s="62"/>
      <c r="EG14" s="62"/>
      <c r="EH14" s="62"/>
      <c r="EI14" s="62"/>
      <c r="EJ14" s="62"/>
      <c r="EK14" s="62"/>
      <c r="EL14" s="62"/>
      <c r="EM14" s="62"/>
      <c r="EN14" s="62"/>
      <c r="EO14" s="62"/>
      <c r="EP14" s="62"/>
      <c r="EQ14" s="62"/>
      <c r="ER14" s="62"/>
      <c r="ES14" s="62"/>
      <c r="ET14" s="62"/>
      <c r="EU14" s="62"/>
      <c r="EV14" s="62"/>
      <c r="EW14" s="62"/>
      <c r="EX14" s="62"/>
      <c r="EY14" s="62"/>
      <c r="EZ14" s="62"/>
      <c r="FA14" s="62"/>
      <c r="FB14" s="62"/>
      <c r="FC14" s="62"/>
      <c r="FD14" s="62"/>
      <c r="FE14" s="62"/>
      <c r="FF14" s="62"/>
      <c r="FG14" s="62"/>
      <c r="FH14" s="62"/>
      <c r="FI14" s="62"/>
      <c r="FJ14" s="62"/>
      <c r="FK14" s="62"/>
      <c r="FL14" s="62"/>
      <c r="FM14" s="62"/>
      <c r="FN14" s="62"/>
      <c r="FO14" s="62"/>
      <c r="FP14" s="62"/>
      <c r="FQ14" s="62"/>
      <c r="FR14" s="62"/>
      <c r="FS14" s="62"/>
      <c r="FT14" s="62"/>
      <c r="FU14" s="62"/>
      <c r="FV14" s="62"/>
      <c r="FW14" s="62"/>
      <c r="FX14" s="62"/>
      <c r="FY14" s="62"/>
      <c r="FZ14" s="62"/>
      <c r="GA14" s="62"/>
      <c r="GB14" s="62"/>
      <c r="GC14" s="62"/>
      <c r="GD14" s="62"/>
      <c r="GE14" s="62"/>
      <c r="GF14" s="62"/>
      <c r="GG14" s="62"/>
      <c r="GH14" s="62"/>
      <c r="GI14" s="62"/>
      <c r="GJ14" s="62"/>
      <c r="GK14" s="62"/>
      <c r="GL14" s="62"/>
      <c r="GM14" s="62"/>
      <c r="GN14" s="62"/>
      <c r="GO14" s="62"/>
      <c r="GP14" s="62"/>
      <c r="GQ14" s="62"/>
      <c r="GR14" s="62"/>
      <c r="GS14" s="62"/>
      <c r="GT14" s="62"/>
      <c r="GU14" s="62"/>
      <c r="GV14" s="62"/>
      <c r="GW14" s="62"/>
      <c r="GX14" s="62"/>
      <c r="GY14" s="62"/>
      <c r="GZ14" s="62"/>
      <c r="HA14" s="62"/>
      <c r="HB14" s="62"/>
      <c r="HC14" s="62"/>
      <c r="HD14" s="62"/>
      <c r="HE14" s="62"/>
      <c r="HF14" s="62"/>
      <c r="HG14" s="62"/>
      <c r="HH14" s="62"/>
      <c r="HI14" s="62"/>
      <c r="HJ14" s="62"/>
      <c r="HK14" s="62"/>
      <c r="HL14" s="62"/>
      <c r="HM14" s="62"/>
      <c r="HN14" s="62"/>
      <c r="HO14" s="62"/>
      <c r="HP14" s="62"/>
      <c r="HQ14" s="62"/>
      <c r="HR14" s="62"/>
      <c r="HS14" s="62"/>
      <c r="HT14" s="62"/>
      <c r="HU14" s="62"/>
      <c r="HV14" s="62"/>
      <c r="HW14" s="62"/>
      <c r="HX14" s="62"/>
      <c r="HY14" s="62"/>
      <c r="HZ14" s="62"/>
      <c r="IA14" s="62"/>
      <c r="IB14" s="62"/>
      <c r="IC14" s="62"/>
      <c r="ID14" s="62"/>
      <c r="IE14" s="62"/>
      <c r="IF14" s="62"/>
      <c r="IG14" s="62"/>
      <c r="IH14" s="62"/>
      <c r="II14" s="62"/>
      <c r="IJ14" s="62"/>
      <c r="IK14" s="62"/>
      <c r="IL14" s="62"/>
      <c r="IM14" s="62"/>
      <c r="IN14" s="62"/>
      <c r="IO14" s="62"/>
      <c r="IP14" s="62"/>
      <c r="IQ14" s="62"/>
      <c r="IR14" s="62"/>
      <c r="IS14" s="62"/>
      <c r="IT14" s="62"/>
      <c r="IU14" s="62"/>
      <c r="IV14" s="62"/>
      <c r="IW14" s="62"/>
      <c r="IX14" s="62"/>
      <c r="IY14" s="62"/>
      <c r="IZ14" s="62"/>
      <c r="JA14" s="62"/>
      <c r="JB14" s="62"/>
      <c r="JC14" s="62"/>
      <c r="JD14" s="62"/>
      <c r="JE14" s="62"/>
      <c r="JF14" s="62"/>
      <c r="JG14" s="62"/>
      <c r="JH14" s="62"/>
      <c r="JI14" s="62"/>
      <c r="JJ14" s="62"/>
      <c r="JK14" s="62"/>
      <c r="JL14" s="62"/>
      <c r="JM14" s="62"/>
      <c r="JN14" s="62"/>
      <c r="JO14" s="62"/>
      <c r="JP14" s="62"/>
      <c r="JQ14" s="62"/>
      <c r="JR14" s="62"/>
      <c r="JS14" s="62"/>
      <c r="JT14" s="62"/>
      <c r="JU14" s="62"/>
      <c r="JV14" s="62"/>
      <c r="JW14" s="62"/>
      <c r="JX14" s="62"/>
      <c r="JY14" s="62"/>
      <c r="JZ14" s="62"/>
      <c r="KA14" s="62"/>
      <c r="KB14" s="62"/>
      <c r="KC14" s="62"/>
      <c r="KD14" s="62"/>
      <c r="KE14" s="62"/>
      <c r="KF14" s="62"/>
      <c r="KG14" s="62"/>
      <c r="KH14" s="62"/>
      <c r="KI14" s="62"/>
      <c r="KJ14" s="62"/>
      <c r="KK14" s="62"/>
      <c r="KL14" s="62"/>
      <c r="KM14" s="62"/>
      <c r="KN14" s="62"/>
      <c r="KO14" s="62"/>
      <c r="KP14" s="62"/>
      <c r="KQ14" s="62"/>
      <c r="KR14" s="62"/>
      <c r="KS14" s="62"/>
      <c r="KT14" s="62"/>
      <c r="KU14" s="62"/>
      <c r="KV14" s="62"/>
      <c r="KW14" s="62"/>
      <c r="KX14" s="62"/>
      <c r="KY14" s="62"/>
      <c r="KZ14" s="62"/>
      <c r="LA14" s="62"/>
      <c r="LB14" s="62"/>
      <c r="LC14" s="62"/>
      <c r="LD14" s="62"/>
      <c r="LE14" s="62"/>
      <c r="LF14" s="62"/>
      <c r="LG14" s="62"/>
      <c r="LH14" s="62"/>
      <c r="LI14" s="62"/>
      <c r="LJ14" s="62"/>
      <c r="LK14" s="62"/>
      <c r="LL14" s="62"/>
      <c r="LM14" s="62"/>
      <c r="LN14" s="62"/>
      <c r="LO14" s="62"/>
      <c r="LP14" s="62"/>
      <c r="LQ14" s="62"/>
      <c r="LR14" s="62"/>
      <c r="LS14" s="62"/>
      <c r="LT14" s="62"/>
      <c r="LU14" s="62"/>
      <c r="LV14" s="62"/>
      <c r="LW14" s="62"/>
      <c r="LX14" s="62"/>
      <c r="LY14" s="62"/>
      <c r="LZ14" s="62"/>
      <c r="MA14" s="62"/>
      <c r="MB14" s="62"/>
      <c r="MC14" s="62"/>
      <c r="MD14" s="62"/>
      <c r="ME14" s="62"/>
      <c r="MF14" s="62"/>
      <c r="MG14" s="62"/>
      <c r="MH14" s="62"/>
      <c r="MI14" s="62"/>
      <c r="MJ14" s="62"/>
      <c r="MK14" s="62"/>
      <c r="ML14" s="62"/>
      <c r="MM14" s="62"/>
      <c r="MN14" s="62"/>
      <c r="MO14" s="62"/>
      <c r="MP14" s="62"/>
      <c r="MQ14" s="62"/>
      <c r="MR14" s="62"/>
      <c r="MS14" s="62"/>
      <c r="MT14" s="62"/>
      <c r="MU14" s="62"/>
      <c r="MV14" s="62"/>
      <c r="MW14" s="62"/>
      <c r="MX14" s="62"/>
      <c r="MY14" s="62"/>
      <c r="MZ14" s="62"/>
      <c r="NA14" s="62"/>
      <c r="NB14" s="62"/>
      <c r="NC14" s="62"/>
      <c r="ND14" s="62"/>
      <c r="NE14" s="62"/>
      <c r="NF14" s="62"/>
      <c r="NG14" s="62"/>
      <c r="NH14" s="62"/>
      <c r="NI14" s="62"/>
      <c r="NJ14" s="62"/>
      <c r="NK14" s="62"/>
      <c r="NL14" s="62"/>
      <c r="NM14" s="62"/>
      <c r="NN14" s="62"/>
      <c r="NO14" s="62"/>
      <c r="NP14" s="62"/>
      <c r="NQ14" s="62"/>
      <c r="NR14" s="62"/>
      <c r="NS14" s="62"/>
      <c r="NT14" s="62"/>
      <c r="NU14" s="62"/>
      <c r="NV14" s="62"/>
      <c r="NW14" s="62"/>
      <c r="NX14" s="62"/>
      <c r="NY14" s="62"/>
      <c r="NZ14" s="62"/>
      <c r="OA14" s="62"/>
      <c r="OB14" s="62"/>
      <c r="OC14" s="62"/>
      <c r="OD14" s="62"/>
      <c r="OE14" s="62"/>
      <c r="OF14" s="62"/>
      <c r="OG14" s="62"/>
      <c r="OH14" s="62"/>
      <c r="OI14" s="62"/>
      <c r="OJ14" s="62"/>
      <c r="OK14" s="62"/>
      <c r="OL14" s="62"/>
      <c r="OM14" s="62"/>
      <c r="ON14" s="62"/>
      <c r="OO14" s="62"/>
      <c r="OP14" s="62"/>
      <c r="OQ14" s="62"/>
      <c r="OR14" s="62"/>
      <c r="OS14" s="62"/>
      <c r="OT14" s="62"/>
      <c r="OU14" s="62"/>
      <c r="OV14" s="62"/>
      <c r="OW14" s="62"/>
      <c r="OX14" s="62"/>
      <c r="OY14" s="62"/>
      <c r="OZ14" s="62"/>
      <c r="PA14" s="62"/>
      <c r="PB14" s="62"/>
      <c r="PC14" s="62"/>
      <c r="PD14" s="62"/>
      <c r="PE14" s="62"/>
    </row>
    <row r="15" spans="1:421" s="63" customFormat="1" ht="77.25" customHeight="1" x14ac:dyDescent="0.25">
      <c r="A15" s="240" t="s">
        <v>14</v>
      </c>
      <c r="B15" s="32"/>
      <c r="C15" s="312" t="s">
        <v>15</v>
      </c>
      <c r="D15" s="313"/>
      <c r="E15" s="313"/>
      <c r="F15" s="313"/>
      <c r="G15" s="33"/>
      <c r="H15" s="49"/>
      <c r="I15" s="50"/>
      <c r="J15" s="51"/>
      <c r="K15" s="52"/>
      <c r="L15" s="224">
        <f>L16+L17</f>
        <v>4385496</v>
      </c>
      <c r="M15" s="32"/>
      <c r="N15" s="199" t="s">
        <v>123</v>
      </c>
      <c r="O15" s="41"/>
      <c r="P15" s="55"/>
      <c r="Q15" s="42"/>
      <c r="R15" s="34"/>
      <c r="S15" s="42"/>
      <c r="T15" s="42"/>
      <c r="U15" s="42"/>
      <c r="V15" s="42"/>
      <c r="W15" s="42"/>
      <c r="X15" s="42"/>
      <c r="Y15" s="43"/>
      <c r="Z15" s="43"/>
      <c r="AA15" s="43"/>
      <c r="AB15" s="43"/>
      <c r="AC15" s="43"/>
      <c r="AD15" s="48"/>
      <c r="AE15" s="48"/>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c r="DP15" s="62"/>
      <c r="DQ15" s="62"/>
      <c r="DR15" s="62"/>
      <c r="DS15" s="62"/>
      <c r="DT15" s="62"/>
      <c r="DU15" s="62"/>
      <c r="DV15" s="62"/>
      <c r="DW15" s="62"/>
      <c r="DX15" s="62"/>
      <c r="DY15" s="62"/>
      <c r="DZ15" s="62"/>
      <c r="EA15" s="62"/>
      <c r="EB15" s="62"/>
      <c r="EC15" s="62"/>
      <c r="ED15" s="62"/>
      <c r="EE15" s="62"/>
      <c r="EF15" s="62"/>
      <c r="EG15" s="62"/>
      <c r="EH15" s="62"/>
      <c r="EI15" s="62"/>
      <c r="EJ15" s="62"/>
      <c r="EK15" s="62"/>
      <c r="EL15" s="62"/>
      <c r="EM15" s="62"/>
      <c r="EN15" s="62"/>
      <c r="EO15" s="62"/>
      <c r="EP15" s="62"/>
      <c r="EQ15" s="62"/>
      <c r="ER15" s="62"/>
      <c r="ES15" s="62"/>
      <c r="ET15" s="62"/>
      <c r="EU15" s="62"/>
      <c r="EV15" s="62"/>
      <c r="EW15" s="62"/>
      <c r="EX15" s="62"/>
      <c r="EY15" s="62"/>
      <c r="EZ15" s="62"/>
      <c r="FA15" s="62"/>
      <c r="FB15" s="62"/>
      <c r="FC15" s="62"/>
      <c r="FD15" s="62"/>
      <c r="FE15" s="62"/>
      <c r="FF15" s="62"/>
      <c r="FG15" s="62"/>
      <c r="FH15" s="62"/>
      <c r="FI15" s="62"/>
      <c r="FJ15" s="62"/>
      <c r="FK15" s="62"/>
      <c r="FL15" s="62"/>
      <c r="FM15" s="62"/>
      <c r="FN15" s="62"/>
      <c r="FO15" s="62"/>
      <c r="FP15" s="62"/>
      <c r="FQ15" s="62"/>
      <c r="FR15" s="62"/>
      <c r="FS15" s="62"/>
      <c r="FT15" s="62"/>
      <c r="FU15" s="62"/>
      <c r="FV15" s="62"/>
      <c r="FW15" s="62"/>
      <c r="FX15" s="62"/>
      <c r="FY15" s="62"/>
      <c r="FZ15" s="62"/>
      <c r="GA15" s="62"/>
      <c r="GB15" s="62"/>
      <c r="GC15" s="62"/>
      <c r="GD15" s="62"/>
      <c r="GE15" s="62"/>
      <c r="GF15" s="62"/>
      <c r="GG15" s="62"/>
      <c r="GH15" s="62"/>
      <c r="GI15" s="62"/>
      <c r="GJ15" s="62"/>
      <c r="GK15" s="62"/>
      <c r="GL15" s="62"/>
      <c r="GM15" s="62"/>
      <c r="GN15" s="62"/>
      <c r="GO15" s="62"/>
      <c r="GP15" s="62"/>
      <c r="GQ15" s="62"/>
      <c r="GR15" s="62"/>
      <c r="GS15" s="62"/>
      <c r="GT15" s="62"/>
      <c r="GU15" s="62"/>
      <c r="GV15" s="62"/>
      <c r="GW15" s="62"/>
      <c r="GX15" s="62"/>
      <c r="GY15" s="62"/>
      <c r="GZ15" s="62"/>
      <c r="HA15" s="62"/>
      <c r="HB15" s="62"/>
      <c r="HC15" s="62"/>
      <c r="HD15" s="62"/>
      <c r="HE15" s="62"/>
      <c r="HF15" s="62"/>
      <c r="HG15" s="62"/>
      <c r="HH15" s="62"/>
      <c r="HI15" s="62"/>
      <c r="HJ15" s="62"/>
      <c r="HK15" s="62"/>
      <c r="HL15" s="62"/>
      <c r="HM15" s="62"/>
      <c r="HN15" s="62"/>
      <c r="HO15" s="62"/>
      <c r="HP15" s="62"/>
      <c r="HQ15" s="62"/>
      <c r="HR15" s="62"/>
      <c r="HS15" s="62"/>
      <c r="HT15" s="62"/>
      <c r="HU15" s="62"/>
      <c r="HV15" s="62"/>
      <c r="HW15" s="62"/>
      <c r="HX15" s="62"/>
      <c r="HY15" s="62"/>
      <c r="HZ15" s="62"/>
      <c r="IA15" s="62"/>
      <c r="IB15" s="62"/>
      <c r="IC15" s="62"/>
      <c r="ID15" s="62"/>
      <c r="IE15" s="62"/>
      <c r="IF15" s="62"/>
      <c r="IG15" s="62"/>
      <c r="IH15" s="62"/>
      <c r="II15" s="62"/>
      <c r="IJ15" s="62"/>
      <c r="IK15" s="62"/>
      <c r="IL15" s="62"/>
      <c r="IM15" s="62"/>
      <c r="IN15" s="62"/>
      <c r="IO15" s="62"/>
      <c r="IP15" s="62"/>
      <c r="IQ15" s="62"/>
      <c r="IR15" s="62"/>
      <c r="IS15" s="62"/>
      <c r="IT15" s="62"/>
      <c r="IU15" s="62"/>
      <c r="IV15" s="62"/>
      <c r="IW15" s="62"/>
      <c r="IX15" s="62"/>
      <c r="IY15" s="62"/>
      <c r="IZ15" s="62"/>
      <c r="JA15" s="62"/>
      <c r="JB15" s="62"/>
      <c r="JC15" s="62"/>
      <c r="JD15" s="62"/>
      <c r="JE15" s="62"/>
      <c r="JF15" s="62"/>
      <c r="JG15" s="62"/>
      <c r="JH15" s="62"/>
      <c r="JI15" s="62"/>
      <c r="JJ15" s="62"/>
      <c r="JK15" s="62"/>
      <c r="JL15" s="62"/>
      <c r="JM15" s="62"/>
      <c r="JN15" s="62"/>
      <c r="JO15" s="62"/>
      <c r="JP15" s="62"/>
      <c r="JQ15" s="62"/>
      <c r="JR15" s="62"/>
      <c r="JS15" s="62"/>
      <c r="JT15" s="62"/>
      <c r="JU15" s="62"/>
      <c r="JV15" s="62"/>
      <c r="JW15" s="62"/>
      <c r="JX15" s="62"/>
      <c r="JY15" s="62"/>
      <c r="JZ15" s="62"/>
      <c r="KA15" s="62"/>
      <c r="KB15" s="62"/>
      <c r="KC15" s="62"/>
      <c r="KD15" s="62"/>
      <c r="KE15" s="62"/>
      <c r="KF15" s="62"/>
      <c r="KG15" s="62"/>
      <c r="KH15" s="62"/>
      <c r="KI15" s="62"/>
      <c r="KJ15" s="62"/>
      <c r="KK15" s="62"/>
      <c r="KL15" s="62"/>
      <c r="KM15" s="62"/>
      <c r="KN15" s="62"/>
      <c r="KO15" s="62"/>
      <c r="KP15" s="62"/>
      <c r="KQ15" s="62"/>
      <c r="KR15" s="62"/>
      <c r="KS15" s="62"/>
      <c r="KT15" s="62"/>
      <c r="KU15" s="62"/>
      <c r="KV15" s="62"/>
      <c r="KW15" s="62"/>
      <c r="KX15" s="62"/>
      <c r="KY15" s="62"/>
      <c r="KZ15" s="62"/>
      <c r="LA15" s="62"/>
      <c r="LB15" s="62"/>
      <c r="LC15" s="62"/>
      <c r="LD15" s="62"/>
      <c r="LE15" s="62"/>
      <c r="LF15" s="62"/>
      <c r="LG15" s="62"/>
      <c r="LH15" s="62"/>
      <c r="LI15" s="62"/>
      <c r="LJ15" s="62"/>
      <c r="LK15" s="62"/>
      <c r="LL15" s="62"/>
      <c r="LM15" s="62"/>
      <c r="LN15" s="62"/>
      <c r="LO15" s="62"/>
      <c r="LP15" s="62"/>
      <c r="LQ15" s="62"/>
      <c r="LR15" s="62"/>
      <c r="LS15" s="62"/>
      <c r="LT15" s="62"/>
      <c r="LU15" s="62"/>
      <c r="LV15" s="62"/>
      <c r="LW15" s="62"/>
      <c r="LX15" s="62"/>
      <c r="LY15" s="62"/>
      <c r="LZ15" s="62"/>
      <c r="MA15" s="62"/>
      <c r="MB15" s="62"/>
      <c r="MC15" s="62"/>
      <c r="MD15" s="62"/>
      <c r="ME15" s="62"/>
      <c r="MF15" s="62"/>
      <c r="MG15" s="62"/>
      <c r="MH15" s="62"/>
      <c r="MI15" s="62"/>
      <c r="MJ15" s="62"/>
      <c r="MK15" s="62"/>
      <c r="ML15" s="62"/>
      <c r="MM15" s="62"/>
      <c r="MN15" s="62"/>
      <c r="MO15" s="62"/>
      <c r="MP15" s="62"/>
      <c r="MQ15" s="62"/>
      <c r="MR15" s="62"/>
      <c r="MS15" s="62"/>
      <c r="MT15" s="62"/>
      <c r="MU15" s="62"/>
      <c r="MV15" s="62"/>
      <c r="MW15" s="62"/>
      <c r="MX15" s="62"/>
      <c r="MY15" s="62"/>
      <c r="MZ15" s="62"/>
      <c r="NA15" s="62"/>
      <c r="NB15" s="62"/>
      <c r="NC15" s="62"/>
      <c r="ND15" s="62"/>
      <c r="NE15" s="62"/>
      <c r="NF15" s="62"/>
      <c r="NG15" s="62"/>
      <c r="NH15" s="62"/>
      <c r="NI15" s="62"/>
      <c r="NJ15" s="62"/>
      <c r="NK15" s="62"/>
      <c r="NL15" s="62"/>
      <c r="NM15" s="62"/>
      <c r="NN15" s="62"/>
      <c r="NO15" s="62"/>
      <c r="NP15" s="62"/>
      <c r="NQ15" s="62"/>
      <c r="NR15" s="62"/>
      <c r="NS15" s="62"/>
      <c r="NT15" s="62"/>
      <c r="NU15" s="62"/>
      <c r="NV15" s="62"/>
      <c r="NW15" s="62"/>
      <c r="NX15" s="62"/>
      <c r="NY15" s="62"/>
      <c r="NZ15" s="62"/>
      <c r="OA15" s="62"/>
      <c r="OB15" s="62"/>
      <c r="OC15" s="62"/>
      <c r="OD15" s="62"/>
      <c r="OE15" s="62"/>
      <c r="OF15" s="62"/>
      <c r="OG15" s="62"/>
      <c r="OH15" s="62"/>
      <c r="OI15" s="62"/>
      <c r="OJ15" s="62"/>
      <c r="OK15" s="62"/>
      <c r="OL15" s="62"/>
      <c r="OM15" s="62"/>
      <c r="ON15" s="62"/>
      <c r="OO15" s="62"/>
      <c r="OP15" s="62"/>
      <c r="OQ15" s="62"/>
      <c r="OR15" s="62"/>
      <c r="OS15" s="62"/>
      <c r="OT15" s="62"/>
      <c r="OU15" s="62"/>
      <c r="OV15" s="62"/>
      <c r="OW15" s="62"/>
      <c r="OX15" s="62"/>
      <c r="OY15" s="62"/>
      <c r="OZ15" s="62"/>
      <c r="PA15" s="62"/>
      <c r="PB15" s="62"/>
      <c r="PC15" s="62"/>
      <c r="PD15" s="62"/>
      <c r="PE15" s="62"/>
    </row>
    <row r="16" spans="1:421" s="168" customFormat="1" ht="46.5" customHeight="1" x14ac:dyDescent="0.25">
      <c r="A16" s="241"/>
      <c r="B16" s="154">
        <v>91</v>
      </c>
      <c r="C16" s="291" t="s">
        <v>53</v>
      </c>
      <c r="D16" s="292"/>
      <c r="E16" s="292"/>
      <c r="F16" s="293"/>
      <c r="G16" s="242" t="s">
        <v>21</v>
      </c>
      <c r="H16" s="155"/>
      <c r="I16" s="156">
        <f>4*3.2</f>
        <v>12.8</v>
      </c>
      <c r="J16" s="243">
        <v>260400</v>
      </c>
      <c r="K16" s="157">
        <v>0.8</v>
      </c>
      <c r="L16" s="227">
        <f>I16*J16*K16</f>
        <v>2666496</v>
      </c>
      <c r="M16" s="158"/>
      <c r="N16" s="159"/>
      <c r="O16" s="160"/>
      <c r="P16" s="161"/>
      <c r="Q16" s="162"/>
      <c r="R16" s="163"/>
      <c r="S16" s="162"/>
      <c r="T16" s="162"/>
      <c r="U16" s="162"/>
      <c r="V16" s="162"/>
      <c r="W16" s="162"/>
      <c r="X16" s="162"/>
      <c r="Y16" s="164"/>
      <c r="Z16" s="164"/>
      <c r="AA16" s="164"/>
      <c r="AB16" s="164"/>
      <c r="AC16" s="164"/>
      <c r="AD16" s="165"/>
      <c r="AE16" s="165"/>
      <c r="AF16" s="166"/>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7"/>
      <c r="CO16" s="167"/>
      <c r="CP16" s="167"/>
      <c r="CQ16" s="167"/>
      <c r="CR16" s="167"/>
      <c r="CS16" s="167"/>
      <c r="CT16" s="167"/>
      <c r="CU16" s="167"/>
      <c r="CV16" s="167"/>
      <c r="CW16" s="167"/>
      <c r="CX16" s="167"/>
      <c r="CY16" s="167"/>
      <c r="CZ16" s="167"/>
      <c r="DA16" s="167"/>
      <c r="DB16" s="167"/>
      <c r="DC16" s="167"/>
      <c r="DD16" s="167"/>
      <c r="DE16" s="167"/>
      <c r="DF16" s="167"/>
      <c r="DG16" s="167"/>
      <c r="DH16" s="167"/>
      <c r="DI16" s="167"/>
      <c r="DJ16" s="167"/>
      <c r="DK16" s="167"/>
      <c r="DL16" s="167"/>
      <c r="DM16" s="167"/>
      <c r="DN16" s="167"/>
      <c r="DO16" s="167"/>
      <c r="DP16" s="167"/>
      <c r="DQ16" s="167"/>
      <c r="DR16" s="167"/>
      <c r="DS16" s="167"/>
      <c r="DT16" s="167"/>
      <c r="DU16" s="167"/>
      <c r="DV16" s="167"/>
      <c r="DW16" s="167"/>
      <c r="DX16" s="167"/>
      <c r="DY16" s="167"/>
      <c r="DZ16" s="167"/>
      <c r="EA16" s="167"/>
      <c r="EB16" s="167"/>
      <c r="EC16" s="167"/>
      <c r="ED16" s="167"/>
      <c r="EE16" s="167"/>
      <c r="EF16" s="167"/>
      <c r="EG16" s="167"/>
      <c r="EH16" s="167"/>
      <c r="EI16" s="167"/>
      <c r="EJ16" s="167"/>
      <c r="EK16" s="167"/>
      <c r="EL16" s="167"/>
      <c r="EM16" s="167"/>
      <c r="EN16" s="167"/>
      <c r="EO16" s="167"/>
      <c r="EP16" s="167"/>
      <c r="EQ16" s="167"/>
      <c r="ER16" s="167"/>
      <c r="ES16" s="167"/>
      <c r="ET16" s="167"/>
      <c r="EU16" s="167"/>
      <c r="EV16" s="167"/>
      <c r="EW16" s="167"/>
      <c r="EX16" s="167"/>
      <c r="EY16" s="167"/>
      <c r="EZ16" s="167"/>
      <c r="FA16" s="167"/>
      <c r="FB16" s="167"/>
      <c r="FC16" s="167"/>
      <c r="FD16" s="167"/>
      <c r="FE16" s="167"/>
      <c r="FF16" s="167"/>
      <c r="FG16" s="167"/>
      <c r="FH16" s="167"/>
      <c r="FI16" s="167"/>
      <c r="FJ16" s="167"/>
      <c r="FK16" s="167"/>
      <c r="FL16" s="167"/>
      <c r="FM16" s="167"/>
      <c r="FN16" s="167"/>
      <c r="FO16" s="167"/>
      <c r="FP16" s="167"/>
      <c r="FQ16" s="167"/>
      <c r="FR16" s="167"/>
      <c r="FS16" s="167"/>
      <c r="FT16" s="167"/>
      <c r="FU16" s="167"/>
      <c r="FV16" s="167"/>
      <c r="FW16" s="167"/>
      <c r="FX16" s="167"/>
      <c r="FY16" s="167"/>
      <c r="FZ16" s="167"/>
      <c r="GA16" s="167"/>
      <c r="GB16" s="167"/>
      <c r="GC16" s="167"/>
      <c r="GD16" s="167"/>
      <c r="GE16" s="167"/>
      <c r="GF16" s="167"/>
      <c r="GG16" s="167"/>
      <c r="GH16" s="167"/>
      <c r="GI16" s="167"/>
      <c r="GJ16" s="167"/>
      <c r="GK16" s="167"/>
      <c r="GL16" s="167"/>
      <c r="GM16" s="167"/>
      <c r="GN16" s="167"/>
      <c r="GO16" s="167"/>
      <c r="GP16" s="167"/>
      <c r="GQ16" s="167"/>
      <c r="GR16" s="167"/>
      <c r="GS16" s="167"/>
      <c r="GT16" s="167"/>
      <c r="GU16" s="167"/>
      <c r="GV16" s="167"/>
      <c r="GW16" s="167"/>
      <c r="GX16" s="167"/>
      <c r="GY16" s="167"/>
      <c r="GZ16" s="167"/>
      <c r="HA16" s="167"/>
      <c r="HB16" s="167"/>
      <c r="HC16" s="167"/>
      <c r="HD16" s="167"/>
      <c r="HE16" s="167"/>
      <c r="HF16" s="167"/>
      <c r="HG16" s="167"/>
      <c r="HH16" s="167"/>
      <c r="HI16" s="167"/>
      <c r="HJ16" s="167"/>
      <c r="HK16" s="167"/>
      <c r="HL16" s="167"/>
      <c r="HM16" s="167"/>
      <c r="HN16" s="167"/>
      <c r="HO16" s="167"/>
      <c r="HP16" s="167"/>
      <c r="HQ16" s="167"/>
      <c r="HR16" s="167"/>
      <c r="HS16" s="167"/>
      <c r="HT16" s="167"/>
      <c r="HU16" s="167"/>
      <c r="HV16" s="167"/>
      <c r="HW16" s="167"/>
      <c r="HX16" s="167"/>
      <c r="HY16" s="167"/>
      <c r="HZ16" s="167"/>
      <c r="IA16" s="167"/>
      <c r="IB16" s="167"/>
      <c r="IC16" s="167"/>
      <c r="ID16" s="167"/>
      <c r="IE16" s="167"/>
      <c r="IF16" s="167"/>
      <c r="IG16" s="167"/>
      <c r="IH16" s="167"/>
      <c r="II16" s="167"/>
      <c r="IJ16" s="167"/>
      <c r="IK16" s="167"/>
      <c r="IL16" s="167"/>
      <c r="IM16" s="167"/>
      <c r="IN16" s="167"/>
      <c r="IO16" s="167"/>
      <c r="IP16" s="167"/>
      <c r="IQ16" s="167"/>
      <c r="IR16" s="167"/>
      <c r="IS16" s="167"/>
      <c r="IT16" s="167"/>
      <c r="IU16" s="167"/>
      <c r="IV16" s="167"/>
      <c r="IW16" s="167"/>
      <c r="IX16" s="167"/>
      <c r="IY16" s="167"/>
      <c r="IZ16" s="167"/>
      <c r="JA16" s="167"/>
      <c r="JB16" s="167"/>
      <c r="JC16" s="167"/>
      <c r="JD16" s="167"/>
      <c r="JE16" s="167"/>
      <c r="JF16" s="167"/>
      <c r="JG16" s="167"/>
      <c r="JH16" s="167"/>
      <c r="JI16" s="167"/>
      <c r="JJ16" s="167"/>
      <c r="JK16" s="167"/>
      <c r="JL16" s="167"/>
      <c r="JM16" s="167"/>
      <c r="JN16" s="167"/>
      <c r="JO16" s="167"/>
      <c r="JP16" s="167"/>
      <c r="JQ16" s="167"/>
      <c r="JR16" s="167"/>
      <c r="JS16" s="167"/>
      <c r="JT16" s="167"/>
      <c r="JU16" s="167"/>
      <c r="JV16" s="167"/>
      <c r="JW16" s="167"/>
      <c r="JX16" s="167"/>
      <c r="JY16" s="167"/>
      <c r="JZ16" s="167"/>
      <c r="KA16" s="167"/>
      <c r="KB16" s="167"/>
      <c r="KC16" s="167"/>
      <c r="KD16" s="167"/>
      <c r="KE16" s="167"/>
      <c r="KF16" s="167"/>
      <c r="KG16" s="167"/>
      <c r="KH16" s="167"/>
      <c r="KI16" s="167"/>
      <c r="KJ16" s="167"/>
      <c r="KK16" s="167"/>
      <c r="KL16" s="167"/>
      <c r="KM16" s="167"/>
      <c r="KN16" s="167"/>
      <c r="KO16" s="167"/>
      <c r="KP16" s="167"/>
      <c r="KQ16" s="167"/>
      <c r="KR16" s="167"/>
      <c r="KS16" s="167"/>
      <c r="KT16" s="167"/>
      <c r="KU16" s="167"/>
      <c r="KV16" s="167"/>
      <c r="KW16" s="167"/>
      <c r="KX16" s="167"/>
      <c r="KY16" s="167"/>
      <c r="KZ16" s="167"/>
      <c r="LA16" s="167"/>
      <c r="LB16" s="167"/>
      <c r="LC16" s="167"/>
      <c r="LD16" s="167"/>
      <c r="LE16" s="167"/>
      <c r="LF16" s="167"/>
      <c r="LG16" s="167"/>
      <c r="LH16" s="167"/>
      <c r="LI16" s="167"/>
      <c r="LJ16" s="167"/>
      <c r="LK16" s="167"/>
      <c r="LL16" s="167"/>
      <c r="LM16" s="167"/>
      <c r="LN16" s="167"/>
      <c r="LO16" s="167"/>
      <c r="LP16" s="167"/>
      <c r="LQ16" s="167"/>
      <c r="LR16" s="167"/>
      <c r="LS16" s="167"/>
      <c r="LT16" s="167"/>
      <c r="LU16" s="167"/>
      <c r="LV16" s="167"/>
      <c r="LW16" s="167"/>
      <c r="LX16" s="167"/>
      <c r="LY16" s="167"/>
      <c r="LZ16" s="167"/>
      <c r="MA16" s="167"/>
      <c r="MB16" s="167"/>
      <c r="MC16" s="167"/>
      <c r="MD16" s="167"/>
      <c r="ME16" s="167"/>
      <c r="MF16" s="167"/>
      <c r="MG16" s="167"/>
      <c r="MH16" s="167"/>
      <c r="MI16" s="167"/>
      <c r="MJ16" s="167"/>
      <c r="MK16" s="167"/>
      <c r="ML16" s="167"/>
      <c r="MM16" s="167"/>
      <c r="MN16" s="167"/>
      <c r="MO16" s="167"/>
      <c r="MP16" s="167"/>
      <c r="MQ16" s="167"/>
      <c r="MR16" s="167"/>
      <c r="MS16" s="167"/>
      <c r="MT16" s="167"/>
      <c r="MU16" s="167"/>
      <c r="MV16" s="167"/>
      <c r="MW16" s="167"/>
      <c r="MX16" s="167"/>
      <c r="MY16" s="167"/>
      <c r="MZ16" s="167"/>
      <c r="NA16" s="167"/>
      <c r="NB16" s="167"/>
      <c r="NC16" s="167"/>
      <c r="ND16" s="167"/>
      <c r="NE16" s="167"/>
      <c r="NF16" s="167"/>
      <c r="NG16" s="167"/>
      <c r="NH16" s="167"/>
      <c r="NI16" s="167"/>
      <c r="NJ16" s="167"/>
      <c r="NK16" s="167"/>
      <c r="NL16" s="167"/>
      <c r="NM16" s="167"/>
      <c r="NN16" s="167"/>
      <c r="NO16" s="167"/>
      <c r="NP16" s="167"/>
      <c r="NQ16" s="167"/>
      <c r="NR16" s="167"/>
      <c r="NS16" s="167"/>
      <c r="NT16" s="167"/>
      <c r="NU16" s="167"/>
      <c r="NV16" s="167"/>
      <c r="NW16" s="167"/>
      <c r="NX16" s="167"/>
      <c r="NY16" s="167"/>
      <c r="NZ16" s="167"/>
      <c r="OA16" s="167"/>
      <c r="OB16" s="167"/>
      <c r="OC16" s="167"/>
      <c r="OD16" s="167"/>
      <c r="OE16" s="167"/>
      <c r="OF16" s="167"/>
      <c r="OG16" s="167"/>
      <c r="OH16" s="167"/>
      <c r="OI16" s="167"/>
      <c r="OJ16" s="167"/>
      <c r="OK16" s="167"/>
      <c r="OL16" s="167"/>
      <c r="OM16" s="167"/>
      <c r="ON16" s="167"/>
      <c r="OO16" s="167"/>
      <c r="OP16" s="167"/>
      <c r="OQ16" s="167"/>
      <c r="OR16" s="167"/>
      <c r="OS16" s="167"/>
      <c r="OT16" s="167"/>
      <c r="OU16" s="167"/>
      <c r="OV16" s="167"/>
      <c r="OW16" s="167"/>
      <c r="OX16" s="167"/>
      <c r="OY16" s="167"/>
      <c r="OZ16" s="167"/>
      <c r="PA16" s="167"/>
      <c r="PB16" s="167"/>
      <c r="PC16" s="167"/>
      <c r="PD16" s="167"/>
      <c r="PE16" s="167"/>
    </row>
    <row r="17" spans="1:462" s="63" customFormat="1" ht="30.75" customHeight="1" x14ac:dyDescent="0.25">
      <c r="A17" s="240"/>
      <c r="B17" s="33">
        <v>178</v>
      </c>
      <c r="C17" s="294" t="s">
        <v>97</v>
      </c>
      <c r="D17" s="295"/>
      <c r="E17" s="295"/>
      <c r="F17" s="296"/>
      <c r="G17" s="33" t="s">
        <v>46</v>
      </c>
      <c r="H17" s="49"/>
      <c r="I17" s="50">
        <v>15</v>
      </c>
      <c r="J17" s="244">
        <v>114600</v>
      </c>
      <c r="K17" s="52"/>
      <c r="L17" s="228">
        <f>I17*J17</f>
        <v>1719000</v>
      </c>
      <c r="M17" s="32"/>
      <c r="N17" s="67"/>
      <c r="O17" s="41"/>
      <c r="P17" s="55"/>
      <c r="Q17" s="42"/>
      <c r="R17" s="34"/>
      <c r="S17" s="42"/>
      <c r="T17" s="42"/>
      <c r="U17" s="42"/>
      <c r="V17" s="42"/>
      <c r="W17" s="42"/>
      <c r="X17" s="42"/>
      <c r="Y17" s="43"/>
      <c r="Z17" s="43"/>
      <c r="AA17" s="43"/>
      <c r="AB17" s="43"/>
      <c r="AC17" s="43"/>
      <c r="AD17" s="48"/>
      <c r="AE17" s="48"/>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2"/>
      <c r="IF17" s="62"/>
      <c r="IG17" s="62"/>
      <c r="IH17" s="62"/>
      <c r="II17" s="62"/>
      <c r="IJ17" s="62"/>
      <c r="IK17" s="62"/>
      <c r="IL17" s="62"/>
      <c r="IM17" s="62"/>
      <c r="IN17" s="62"/>
      <c r="IO17" s="62"/>
      <c r="IP17" s="62"/>
      <c r="IQ17" s="62"/>
      <c r="IR17" s="62"/>
      <c r="IS17" s="62"/>
      <c r="IT17" s="62"/>
      <c r="IU17" s="62"/>
      <c r="IV17" s="62"/>
      <c r="IW17" s="62"/>
      <c r="IX17" s="62"/>
      <c r="IY17" s="62"/>
      <c r="IZ17" s="62"/>
      <c r="JA17" s="62"/>
      <c r="JB17" s="62"/>
      <c r="JC17" s="62"/>
      <c r="JD17" s="62"/>
      <c r="JE17" s="62"/>
      <c r="JF17" s="62"/>
      <c r="JG17" s="62"/>
      <c r="JH17" s="62"/>
      <c r="JI17" s="62"/>
      <c r="JJ17" s="62"/>
      <c r="JK17" s="62"/>
      <c r="JL17" s="62"/>
      <c r="JM17" s="62"/>
      <c r="JN17" s="62"/>
      <c r="JO17" s="62"/>
      <c r="JP17" s="62"/>
      <c r="JQ17" s="62"/>
      <c r="JR17" s="62"/>
      <c r="JS17" s="62"/>
      <c r="JT17" s="62"/>
      <c r="JU17" s="62"/>
      <c r="JV17" s="62"/>
      <c r="JW17" s="62"/>
      <c r="JX17" s="62"/>
      <c r="JY17" s="62"/>
      <c r="JZ17" s="62"/>
      <c r="KA17" s="62"/>
      <c r="KB17" s="62"/>
      <c r="KC17" s="62"/>
      <c r="KD17" s="62"/>
      <c r="KE17" s="62"/>
      <c r="KF17" s="62"/>
      <c r="KG17" s="62"/>
      <c r="KH17" s="62"/>
      <c r="KI17" s="62"/>
      <c r="KJ17" s="62"/>
      <c r="KK17" s="62"/>
      <c r="KL17" s="62"/>
      <c r="KM17" s="62"/>
      <c r="KN17" s="62"/>
      <c r="KO17" s="62"/>
      <c r="KP17" s="62"/>
      <c r="KQ17" s="62"/>
      <c r="KR17" s="62"/>
      <c r="KS17" s="62"/>
      <c r="KT17" s="62"/>
      <c r="KU17" s="62"/>
      <c r="KV17" s="62"/>
      <c r="KW17" s="62"/>
      <c r="KX17" s="62"/>
      <c r="KY17" s="62"/>
      <c r="KZ17" s="62"/>
      <c r="LA17" s="62"/>
      <c r="LB17" s="62"/>
      <c r="LC17" s="62"/>
      <c r="LD17" s="62"/>
      <c r="LE17" s="62"/>
      <c r="LF17" s="62"/>
      <c r="LG17" s="62"/>
      <c r="LH17" s="62"/>
      <c r="LI17" s="62"/>
      <c r="LJ17" s="62"/>
      <c r="LK17" s="62"/>
      <c r="LL17" s="62"/>
      <c r="LM17" s="62"/>
      <c r="LN17" s="62"/>
      <c r="LO17" s="62"/>
      <c r="LP17" s="62"/>
      <c r="LQ17" s="62"/>
      <c r="LR17" s="62"/>
      <c r="LS17" s="62"/>
      <c r="LT17" s="62"/>
      <c r="LU17" s="62"/>
      <c r="LV17" s="62"/>
      <c r="LW17" s="62"/>
      <c r="LX17" s="62"/>
      <c r="LY17" s="62"/>
      <c r="LZ17" s="62"/>
      <c r="MA17" s="62"/>
      <c r="MB17" s="62"/>
      <c r="MC17" s="62"/>
      <c r="MD17" s="62"/>
      <c r="ME17" s="62"/>
      <c r="MF17" s="62"/>
      <c r="MG17" s="62"/>
      <c r="MH17" s="62"/>
      <c r="MI17" s="62"/>
      <c r="MJ17" s="62"/>
      <c r="MK17" s="62"/>
      <c r="ML17" s="62"/>
      <c r="MM17" s="62"/>
      <c r="MN17" s="62"/>
      <c r="MO17" s="62"/>
      <c r="MP17" s="62"/>
      <c r="MQ17" s="62"/>
      <c r="MR17" s="62"/>
      <c r="MS17" s="62"/>
      <c r="MT17" s="62"/>
      <c r="MU17" s="62"/>
      <c r="MV17" s="62"/>
      <c r="MW17" s="62"/>
      <c r="MX17" s="62"/>
      <c r="MY17" s="62"/>
      <c r="MZ17" s="62"/>
      <c r="NA17" s="62"/>
      <c r="NB17" s="62"/>
      <c r="NC17" s="62"/>
      <c r="ND17" s="62"/>
      <c r="NE17" s="62"/>
      <c r="NF17" s="62"/>
      <c r="NG17" s="62"/>
      <c r="NH17" s="62"/>
      <c r="NI17" s="62"/>
      <c r="NJ17" s="62"/>
      <c r="NK17" s="62"/>
      <c r="NL17" s="62"/>
      <c r="NM17" s="62"/>
      <c r="NN17" s="62"/>
      <c r="NO17" s="62"/>
      <c r="NP17" s="62"/>
      <c r="NQ17" s="62"/>
      <c r="NR17" s="62"/>
      <c r="NS17" s="62"/>
      <c r="NT17" s="62"/>
      <c r="NU17" s="62"/>
      <c r="NV17" s="62"/>
      <c r="NW17" s="62"/>
      <c r="NX17" s="62"/>
      <c r="NY17" s="62"/>
      <c r="NZ17" s="62"/>
      <c r="OA17" s="62"/>
      <c r="OB17" s="62"/>
      <c r="OC17" s="62"/>
      <c r="OD17" s="62"/>
      <c r="OE17" s="62"/>
      <c r="OF17" s="62"/>
      <c r="OG17" s="62"/>
      <c r="OH17" s="62"/>
      <c r="OI17" s="62"/>
      <c r="OJ17" s="62"/>
      <c r="OK17" s="62"/>
      <c r="OL17" s="62"/>
      <c r="OM17" s="62"/>
      <c r="ON17" s="62"/>
      <c r="OO17" s="62"/>
      <c r="OP17" s="62"/>
      <c r="OQ17" s="62"/>
      <c r="OR17" s="62"/>
      <c r="OS17" s="62"/>
      <c r="OT17" s="62"/>
      <c r="OU17" s="62"/>
      <c r="OV17" s="62"/>
      <c r="OW17" s="62"/>
      <c r="OX17" s="62"/>
      <c r="OY17" s="62"/>
      <c r="OZ17" s="62"/>
      <c r="PA17" s="62"/>
      <c r="PB17" s="62"/>
      <c r="PC17" s="62"/>
      <c r="PD17" s="62"/>
      <c r="PE17" s="62"/>
    </row>
    <row r="18" spans="1:462" s="63" customFormat="1" ht="40.5" customHeight="1" x14ac:dyDescent="0.25">
      <c r="A18" s="240" t="s">
        <v>16</v>
      </c>
      <c r="B18" s="32"/>
      <c r="C18" s="297" t="s">
        <v>17</v>
      </c>
      <c r="D18" s="298"/>
      <c r="E18" s="298"/>
      <c r="F18" s="299"/>
      <c r="G18" s="33"/>
      <c r="H18" s="49"/>
      <c r="I18" s="50"/>
      <c r="J18" s="51"/>
      <c r="K18" s="52"/>
      <c r="L18" s="224">
        <f>L19+L20</f>
        <v>481042.38636363629</v>
      </c>
      <c r="M18" s="32"/>
      <c r="N18" s="77" t="s">
        <v>18</v>
      </c>
      <c r="O18" s="41"/>
      <c r="P18" s="55"/>
      <c r="Q18" s="42"/>
      <c r="R18" s="34"/>
      <c r="S18" s="42"/>
      <c r="T18" s="42"/>
      <c r="U18" s="42"/>
      <c r="V18" s="42"/>
      <c r="W18" s="42"/>
      <c r="X18" s="42"/>
      <c r="Y18" s="43"/>
      <c r="Z18" s="43"/>
      <c r="AA18" s="43"/>
      <c r="AB18" s="43"/>
      <c r="AC18" s="43"/>
      <c r="AD18" s="43"/>
      <c r="AE18" s="48"/>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62"/>
      <c r="IC18" s="62"/>
      <c r="ID18" s="62"/>
      <c r="IE18" s="62"/>
      <c r="IF18" s="62"/>
      <c r="IG18" s="62"/>
      <c r="IH18" s="62"/>
      <c r="II18" s="62"/>
      <c r="IJ18" s="62"/>
      <c r="IK18" s="62"/>
      <c r="IL18" s="62"/>
      <c r="IM18" s="62"/>
      <c r="IN18" s="62"/>
      <c r="IO18" s="62"/>
      <c r="IP18" s="62"/>
      <c r="IQ18" s="62"/>
      <c r="IR18" s="62"/>
      <c r="IS18" s="62"/>
      <c r="IT18" s="62"/>
      <c r="IU18" s="62"/>
      <c r="IV18" s="62"/>
      <c r="IW18" s="62"/>
      <c r="IX18" s="62"/>
      <c r="IY18" s="62"/>
      <c r="IZ18" s="62"/>
      <c r="JA18" s="62"/>
      <c r="JB18" s="62"/>
      <c r="JC18" s="62"/>
      <c r="JD18" s="62"/>
      <c r="JE18" s="62"/>
      <c r="JF18" s="62"/>
      <c r="JG18" s="62"/>
      <c r="JH18" s="62"/>
      <c r="JI18" s="62"/>
      <c r="JJ18" s="62"/>
      <c r="JK18" s="62"/>
      <c r="JL18" s="62"/>
      <c r="JM18" s="62"/>
      <c r="JN18" s="62"/>
      <c r="JO18" s="62"/>
      <c r="JP18" s="62"/>
      <c r="JQ18" s="62"/>
      <c r="JR18" s="62"/>
      <c r="JS18" s="62"/>
      <c r="JT18" s="62"/>
      <c r="JU18" s="62"/>
      <c r="JV18" s="62"/>
      <c r="JW18" s="62"/>
      <c r="JX18" s="62"/>
      <c r="JY18" s="62"/>
      <c r="JZ18" s="62"/>
      <c r="KA18" s="62"/>
      <c r="KB18" s="62"/>
      <c r="KC18" s="62"/>
      <c r="KD18" s="62"/>
      <c r="KE18" s="62"/>
      <c r="KF18" s="62"/>
      <c r="KG18" s="62"/>
      <c r="KH18" s="62"/>
      <c r="KI18" s="62"/>
      <c r="KJ18" s="62"/>
      <c r="KK18" s="62"/>
      <c r="KL18" s="62"/>
      <c r="KM18" s="62"/>
      <c r="KN18" s="62"/>
      <c r="KO18" s="62"/>
      <c r="KP18" s="62"/>
      <c r="KQ18" s="62"/>
      <c r="KR18" s="62"/>
      <c r="KS18" s="62"/>
      <c r="KT18" s="62"/>
      <c r="KU18" s="62"/>
      <c r="KV18" s="62"/>
      <c r="KW18" s="62"/>
      <c r="KX18" s="62"/>
      <c r="KY18" s="62"/>
      <c r="KZ18" s="62"/>
      <c r="LA18" s="62"/>
      <c r="LB18" s="62"/>
      <c r="LC18" s="62"/>
      <c r="LD18" s="62"/>
      <c r="LE18" s="62"/>
      <c r="LF18" s="62"/>
      <c r="LG18" s="62"/>
      <c r="LH18" s="62"/>
      <c r="LI18" s="62"/>
      <c r="LJ18" s="62"/>
      <c r="LK18" s="62"/>
      <c r="LL18" s="62"/>
      <c r="LM18" s="62"/>
      <c r="LN18" s="62"/>
      <c r="LO18" s="62"/>
      <c r="LP18" s="62"/>
      <c r="LQ18" s="62"/>
      <c r="LR18" s="62"/>
      <c r="LS18" s="62"/>
      <c r="LT18" s="62"/>
      <c r="LU18" s="62"/>
      <c r="LV18" s="62"/>
      <c r="LW18" s="62"/>
      <c r="LX18" s="62"/>
      <c r="LY18" s="62"/>
      <c r="LZ18" s="62"/>
      <c r="MA18" s="62"/>
      <c r="MB18" s="62"/>
      <c r="MC18" s="62"/>
      <c r="MD18" s="62"/>
      <c r="ME18" s="62"/>
      <c r="MF18" s="62"/>
      <c r="MG18" s="62"/>
      <c r="MH18" s="62"/>
      <c r="MI18" s="62"/>
      <c r="MJ18" s="62"/>
      <c r="MK18" s="62"/>
      <c r="ML18" s="62"/>
      <c r="MM18" s="62"/>
      <c r="MN18" s="62"/>
      <c r="MO18" s="62"/>
      <c r="MP18" s="62"/>
      <c r="MQ18" s="62"/>
      <c r="MR18" s="62"/>
      <c r="MS18" s="62"/>
      <c r="MT18" s="62"/>
      <c r="MU18" s="62"/>
      <c r="MV18" s="62"/>
      <c r="MW18" s="62"/>
      <c r="MX18" s="62"/>
      <c r="MY18" s="62"/>
      <c r="MZ18" s="62"/>
      <c r="NA18" s="62"/>
      <c r="NB18" s="62"/>
      <c r="NC18" s="62"/>
      <c r="ND18" s="62"/>
      <c r="NE18" s="62"/>
      <c r="NF18" s="62"/>
      <c r="NG18" s="62"/>
      <c r="NH18" s="62"/>
      <c r="NI18" s="62"/>
      <c r="NJ18" s="62"/>
      <c r="NK18" s="62"/>
      <c r="NL18" s="62"/>
      <c r="NM18" s="62"/>
      <c r="NN18" s="62"/>
      <c r="NO18" s="62"/>
      <c r="NP18" s="62"/>
      <c r="NQ18" s="62"/>
      <c r="NR18" s="62"/>
      <c r="NS18" s="62"/>
      <c r="NT18" s="62"/>
      <c r="NU18" s="62"/>
      <c r="NV18" s="62"/>
      <c r="NW18" s="62"/>
      <c r="NX18" s="62"/>
      <c r="NY18" s="62"/>
      <c r="NZ18" s="62"/>
      <c r="OA18" s="62"/>
      <c r="OB18" s="62"/>
      <c r="OC18" s="62"/>
      <c r="OD18" s="62"/>
      <c r="OE18" s="62"/>
      <c r="OF18" s="62"/>
      <c r="OG18" s="62"/>
      <c r="OH18" s="62"/>
      <c r="OI18" s="62"/>
      <c r="OJ18" s="62"/>
      <c r="OK18" s="62"/>
      <c r="OL18" s="62"/>
      <c r="OM18" s="62"/>
      <c r="ON18" s="62"/>
      <c r="OO18" s="62"/>
      <c r="OP18" s="62"/>
      <c r="OQ18" s="62"/>
      <c r="OR18" s="62"/>
      <c r="OS18" s="62"/>
      <c r="OT18" s="62"/>
      <c r="OU18" s="62"/>
      <c r="OV18" s="62"/>
      <c r="OW18" s="62"/>
      <c r="OX18" s="62"/>
      <c r="OY18" s="62"/>
      <c r="OZ18" s="62"/>
      <c r="PA18" s="62"/>
      <c r="PB18" s="62"/>
      <c r="PC18" s="62"/>
      <c r="PD18" s="62"/>
      <c r="PE18" s="62"/>
    </row>
    <row r="19" spans="1:462" s="75" customFormat="1" ht="24.75" customHeight="1" x14ac:dyDescent="0.25">
      <c r="A19" s="68"/>
      <c r="B19" s="69"/>
      <c r="C19" s="300" t="s">
        <v>54</v>
      </c>
      <c r="D19" s="301"/>
      <c r="E19" s="301"/>
      <c r="F19" s="302"/>
      <c r="G19" s="245" t="s">
        <v>47</v>
      </c>
      <c r="H19" s="70"/>
      <c r="I19" s="246">
        <f>(123.5*100/4400)*(5-(5-3))*3</f>
        <v>25.261363636363633</v>
      </c>
      <c r="J19" s="71">
        <v>15700</v>
      </c>
      <c r="K19" s="247">
        <v>0.7</v>
      </c>
      <c r="L19" s="71">
        <f>I19*J19*K19</f>
        <v>277622.38636363629</v>
      </c>
      <c r="M19" s="68"/>
      <c r="N19" s="72"/>
      <c r="O19" s="68"/>
      <c r="P19" s="68"/>
      <c r="Q19" s="68"/>
      <c r="R19" s="69"/>
      <c r="S19" s="57"/>
      <c r="T19" s="73"/>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c r="EB19" s="74"/>
      <c r="EC19" s="74"/>
      <c r="ED19" s="74"/>
      <c r="EE19" s="74"/>
      <c r="EF19" s="74"/>
      <c r="EG19" s="74"/>
      <c r="EH19" s="74"/>
      <c r="EI19" s="74"/>
      <c r="EJ19" s="74"/>
      <c r="EK19" s="74"/>
      <c r="EL19" s="74"/>
      <c r="EM19" s="74"/>
      <c r="EN19" s="74"/>
      <c r="EO19" s="74"/>
      <c r="EP19" s="74"/>
      <c r="EQ19" s="74"/>
      <c r="ER19" s="74"/>
      <c r="ES19" s="74"/>
      <c r="ET19" s="74"/>
      <c r="EU19" s="74"/>
      <c r="EV19" s="74"/>
      <c r="EW19" s="74"/>
      <c r="EX19" s="74"/>
      <c r="EY19" s="74"/>
      <c r="EZ19" s="74"/>
      <c r="FA19" s="74"/>
      <c r="FB19" s="74"/>
      <c r="FC19" s="74"/>
      <c r="FD19" s="74"/>
      <c r="FE19" s="74"/>
      <c r="FF19" s="74"/>
      <c r="FG19" s="74"/>
      <c r="FH19" s="74"/>
      <c r="FI19" s="74"/>
      <c r="FJ19" s="74"/>
      <c r="FK19" s="74"/>
      <c r="FL19" s="74"/>
      <c r="FM19" s="74"/>
      <c r="FN19" s="74"/>
      <c r="FO19" s="74"/>
      <c r="FP19" s="74"/>
      <c r="FQ19" s="74"/>
      <c r="FR19" s="74"/>
      <c r="FS19" s="74"/>
      <c r="FT19" s="74"/>
      <c r="FU19" s="74"/>
      <c r="FV19" s="74"/>
      <c r="FW19" s="74"/>
      <c r="FX19" s="74"/>
      <c r="FY19" s="74"/>
      <c r="FZ19" s="74"/>
      <c r="GA19" s="74"/>
      <c r="GB19" s="74"/>
      <c r="GC19" s="74"/>
      <c r="GD19" s="74"/>
      <c r="GE19" s="74"/>
      <c r="GF19" s="74"/>
      <c r="GG19" s="74"/>
      <c r="GH19" s="74"/>
      <c r="GI19" s="74"/>
      <c r="GJ19" s="74"/>
      <c r="GK19" s="74"/>
      <c r="GL19" s="74"/>
      <c r="GM19" s="74"/>
      <c r="GN19" s="74"/>
      <c r="GO19" s="74"/>
      <c r="GP19" s="74"/>
      <c r="GQ19" s="74"/>
      <c r="GR19" s="74"/>
      <c r="GS19" s="74"/>
      <c r="GT19" s="74"/>
      <c r="GU19" s="74"/>
      <c r="GV19" s="74"/>
      <c r="GW19" s="74"/>
      <c r="GX19" s="74"/>
      <c r="GY19" s="74"/>
      <c r="GZ19" s="74"/>
      <c r="HA19" s="74"/>
      <c r="HB19" s="74"/>
      <c r="HC19" s="74"/>
      <c r="HD19" s="74"/>
      <c r="HE19" s="74"/>
      <c r="HF19" s="74"/>
      <c r="HG19" s="74"/>
      <c r="HH19" s="74"/>
      <c r="HI19" s="74"/>
      <c r="HJ19" s="74"/>
      <c r="HK19" s="74"/>
      <c r="HL19" s="74"/>
      <c r="HM19" s="74"/>
      <c r="HN19" s="74"/>
      <c r="HO19" s="74"/>
      <c r="HP19" s="74"/>
      <c r="HQ19" s="74"/>
      <c r="HR19" s="74"/>
      <c r="HS19" s="74"/>
      <c r="HT19" s="74"/>
      <c r="HU19" s="74"/>
      <c r="HV19" s="74"/>
      <c r="HW19" s="74"/>
      <c r="HX19" s="74"/>
      <c r="HY19" s="74"/>
      <c r="HZ19" s="74"/>
      <c r="IA19" s="74"/>
      <c r="IB19" s="74"/>
      <c r="IC19" s="74"/>
      <c r="ID19" s="74"/>
      <c r="IE19" s="74"/>
      <c r="IF19" s="74"/>
      <c r="IG19" s="74"/>
      <c r="IH19" s="74"/>
      <c r="II19" s="74"/>
      <c r="IJ19" s="74"/>
      <c r="IK19" s="74"/>
      <c r="IL19" s="74"/>
      <c r="IM19" s="74"/>
      <c r="IN19" s="74"/>
      <c r="IO19" s="74"/>
      <c r="IP19" s="74"/>
      <c r="IQ19" s="74"/>
      <c r="IR19" s="74"/>
      <c r="IS19" s="74"/>
      <c r="IT19" s="74"/>
      <c r="IU19" s="74"/>
      <c r="IV19" s="74"/>
      <c r="IW19" s="74"/>
      <c r="IX19" s="74"/>
      <c r="IY19" s="74"/>
      <c r="IZ19" s="74"/>
      <c r="JA19" s="74"/>
      <c r="JB19" s="74"/>
      <c r="JC19" s="74"/>
      <c r="JD19" s="74"/>
      <c r="JE19" s="74"/>
      <c r="JF19" s="74"/>
      <c r="JG19" s="74"/>
      <c r="JH19" s="74"/>
      <c r="JI19" s="74"/>
      <c r="JJ19" s="74"/>
      <c r="JK19" s="74"/>
      <c r="JL19" s="74"/>
      <c r="JM19" s="74"/>
      <c r="JN19" s="74"/>
      <c r="JO19" s="74"/>
      <c r="JP19" s="74"/>
      <c r="JQ19" s="74"/>
      <c r="JR19" s="74"/>
      <c r="JS19" s="74"/>
      <c r="JT19" s="74"/>
      <c r="JU19" s="74"/>
      <c r="JV19" s="74"/>
      <c r="JW19" s="74"/>
      <c r="JX19" s="74"/>
      <c r="JY19" s="74"/>
      <c r="JZ19" s="74"/>
      <c r="KA19" s="74"/>
      <c r="KB19" s="74"/>
      <c r="KC19" s="74"/>
      <c r="KD19" s="74"/>
      <c r="KE19" s="74"/>
      <c r="KF19" s="74"/>
      <c r="KG19" s="74"/>
      <c r="KH19" s="74"/>
      <c r="KI19" s="74"/>
      <c r="KJ19" s="74"/>
      <c r="KK19" s="74"/>
      <c r="KL19" s="74"/>
      <c r="KM19" s="74"/>
      <c r="KN19" s="74"/>
      <c r="KO19" s="74"/>
      <c r="KP19" s="74"/>
      <c r="KQ19" s="74"/>
      <c r="KR19" s="74"/>
      <c r="KS19" s="74"/>
      <c r="KT19" s="74"/>
      <c r="KU19" s="74"/>
      <c r="KV19" s="74"/>
      <c r="KW19" s="74"/>
      <c r="KX19" s="74"/>
      <c r="KY19" s="74"/>
      <c r="KZ19" s="74"/>
      <c r="LA19" s="74"/>
      <c r="LB19" s="74"/>
      <c r="LC19" s="74"/>
      <c r="LD19" s="74"/>
      <c r="LE19" s="74"/>
      <c r="LF19" s="74"/>
      <c r="LG19" s="74"/>
      <c r="LH19" s="74"/>
      <c r="LI19" s="74"/>
      <c r="LJ19" s="74"/>
      <c r="LK19" s="74"/>
      <c r="LL19" s="74"/>
      <c r="LM19" s="74"/>
      <c r="LN19" s="74"/>
      <c r="LO19" s="74"/>
      <c r="LP19" s="74"/>
      <c r="LQ19" s="74"/>
      <c r="LR19" s="74"/>
      <c r="LS19" s="74"/>
      <c r="LT19" s="74"/>
      <c r="LU19" s="74"/>
      <c r="LV19" s="74"/>
      <c r="LW19" s="74"/>
      <c r="LX19" s="74"/>
      <c r="LY19" s="74"/>
      <c r="LZ19" s="74"/>
      <c r="MA19" s="74"/>
      <c r="MB19" s="74"/>
      <c r="MC19" s="74"/>
      <c r="MD19" s="74"/>
      <c r="ME19" s="74"/>
      <c r="MF19" s="74"/>
      <c r="MG19" s="74"/>
      <c r="MH19" s="74"/>
      <c r="MI19" s="74"/>
      <c r="MJ19" s="74"/>
      <c r="MK19" s="74"/>
      <c r="ML19" s="74"/>
      <c r="MM19" s="74"/>
      <c r="MN19" s="74"/>
      <c r="MO19" s="74"/>
      <c r="MP19" s="74"/>
      <c r="MQ19" s="74"/>
      <c r="MR19" s="74"/>
      <c r="MS19" s="74"/>
      <c r="MT19" s="74"/>
      <c r="MU19" s="74"/>
      <c r="MV19" s="74"/>
      <c r="MW19" s="74"/>
      <c r="MX19" s="74"/>
      <c r="MY19" s="74"/>
      <c r="MZ19" s="74"/>
      <c r="NA19" s="74"/>
      <c r="NB19" s="74"/>
      <c r="NC19" s="74"/>
      <c r="ND19" s="74"/>
      <c r="NE19" s="74"/>
      <c r="NF19" s="74"/>
      <c r="NG19" s="74"/>
      <c r="NH19" s="74"/>
      <c r="NI19" s="74"/>
      <c r="NJ19" s="74"/>
      <c r="NK19" s="74"/>
      <c r="NL19" s="74"/>
      <c r="NM19" s="74"/>
      <c r="NN19" s="74"/>
      <c r="NO19" s="74"/>
      <c r="NP19" s="74"/>
      <c r="NQ19" s="74"/>
      <c r="NR19" s="74"/>
      <c r="NS19" s="74"/>
      <c r="NT19" s="74"/>
      <c r="NU19" s="74"/>
      <c r="NV19" s="74"/>
      <c r="NW19" s="74"/>
      <c r="NX19" s="74"/>
      <c r="NY19" s="74"/>
      <c r="NZ19" s="74"/>
      <c r="OA19" s="74"/>
      <c r="OB19" s="74"/>
      <c r="OC19" s="74"/>
      <c r="OD19" s="74"/>
      <c r="OE19" s="74"/>
      <c r="OF19" s="74"/>
      <c r="OG19" s="74"/>
      <c r="OH19" s="74"/>
      <c r="OI19" s="74"/>
      <c r="OJ19" s="74"/>
      <c r="OK19" s="74"/>
      <c r="OL19" s="74"/>
      <c r="OM19" s="74"/>
      <c r="ON19" s="74"/>
      <c r="OO19" s="74"/>
      <c r="OP19" s="74"/>
      <c r="OQ19" s="74"/>
      <c r="OR19" s="74"/>
      <c r="OS19" s="74"/>
      <c r="OT19" s="74"/>
      <c r="OU19" s="74"/>
      <c r="OV19" s="74"/>
      <c r="OW19" s="74"/>
      <c r="OX19" s="74"/>
      <c r="OY19" s="74"/>
      <c r="OZ19" s="74"/>
      <c r="PA19" s="74"/>
      <c r="PB19" s="74"/>
      <c r="PC19" s="74"/>
      <c r="PD19" s="74"/>
      <c r="PE19" s="74"/>
      <c r="PF19" s="74"/>
      <c r="PG19" s="74"/>
      <c r="PH19" s="74"/>
      <c r="PI19" s="74"/>
      <c r="PJ19" s="74"/>
      <c r="PK19" s="74"/>
      <c r="PL19" s="74"/>
      <c r="PM19" s="74"/>
      <c r="PN19" s="74"/>
      <c r="PO19" s="74"/>
      <c r="PP19" s="74"/>
      <c r="PQ19" s="74"/>
      <c r="PR19" s="74"/>
      <c r="PS19" s="74"/>
      <c r="PT19" s="74"/>
      <c r="PU19" s="74"/>
      <c r="PV19" s="74"/>
      <c r="PW19" s="74"/>
      <c r="PX19" s="74"/>
      <c r="PY19" s="74"/>
      <c r="PZ19" s="74"/>
      <c r="QA19" s="74"/>
      <c r="QB19" s="74"/>
      <c r="QC19" s="74"/>
      <c r="QD19" s="74"/>
      <c r="QE19" s="74"/>
      <c r="QF19" s="74"/>
      <c r="QG19" s="74"/>
      <c r="QH19" s="74"/>
      <c r="QI19" s="74"/>
      <c r="QJ19" s="74"/>
      <c r="QK19" s="74"/>
      <c r="QL19" s="74"/>
      <c r="QM19" s="74"/>
      <c r="QN19" s="74"/>
      <c r="QO19" s="74"/>
      <c r="QP19" s="74"/>
      <c r="QQ19" s="74"/>
      <c r="QR19" s="74"/>
      <c r="QS19" s="74"/>
      <c r="QT19" s="74"/>
    </row>
    <row r="20" spans="1:462" s="63" customFormat="1" ht="26.25" customHeight="1" x14ac:dyDescent="0.25">
      <c r="A20" s="240"/>
      <c r="B20" s="32"/>
      <c r="C20" s="294" t="s">
        <v>98</v>
      </c>
      <c r="D20" s="295"/>
      <c r="E20" s="295"/>
      <c r="F20" s="296"/>
      <c r="G20" s="33" t="s">
        <v>49</v>
      </c>
      <c r="H20" s="49"/>
      <c r="I20" s="50">
        <v>1</v>
      </c>
      <c r="J20" s="248">
        <v>290600</v>
      </c>
      <c r="K20" s="247">
        <v>0.7</v>
      </c>
      <c r="L20" s="228">
        <f>I20*J20*K20</f>
        <v>203420</v>
      </c>
      <c r="M20" s="32"/>
      <c r="N20" s="77"/>
      <c r="O20" s="41"/>
      <c r="P20" s="55"/>
      <c r="Q20" s="42"/>
      <c r="R20" s="34"/>
      <c r="S20" s="42"/>
      <c r="T20" s="42"/>
      <c r="U20" s="42"/>
      <c r="V20" s="42"/>
      <c r="W20" s="42"/>
      <c r="X20" s="42"/>
      <c r="Y20" s="43"/>
      <c r="Z20" s="43"/>
      <c r="AA20" s="43"/>
      <c r="AB20" s="43"/>
      <c r="AC20" s="43"/>
      <c r="AD20" s="43"/>
      <c r="AE20" s="48"/>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c r="DX20" s="62"/>
      <c r="DY20" s="62"/>
      <c r="DZ20" s="62"/>
      <c r="EA20" s="62"/>
      <c r="EB20" s="62"/>
      <c r="EC20" s="62"/>
      <c r="ED20" s="62"/>
      <c r="EE20" s="62"/>
      <c r="EF20" s="62"/>
      <c r="EG20" s="62"/>
      <c r="EH20" s="62"/>
      <c r="EI20" s="62"/>
      <c r="EJ20" s="62"/>
      <c r="EK20" s="62"/>
      <c r="EL20" s="62"/>
      <c r="EM20" s="62"/>
      <c r="EN20" s="62"/>
      <c r="EO20" s="62"/>
      <c r="EP20" s="62"/>
      <c r="EQ20" s="62"/>
      <c r="ER20" s="62"/>
      <c r="ES20" s="62"/>
      <c r="ET20" s="62"/>
      <c r="EU20" s="62"/>
      <c r="EV20" s="62"/>
      <c r="EW20" s="62"/>
      <c r="EX20" s="62"/>
      <c r="EY20" s="62"/>
      <c r="EZ20" s="62"/>
      <c r="FA20" s="62"/>
      <c r="FB20" s="62"/>
      <c r="FC20" s="62"/>
      <c r="FD20" s="62"/>
      <c r="FE20" s="62"/>
      <c r="FF20" s="62"/>
      <c r="FG20" s="62"/>
      <c r="FH20" s="62"/>
      <c r="FI20" s="62"/>
      <c r="FJ20" s="62"/>
      <c r="FK20" s="62"/>
      <c r="FL20" s="62"/>
      <c r="FM20" s="62"/>
      <c r="FN20" s="62"/>
      <c r="FO20" s="62"/>
      <c r="FP20" s="62"/>
      <c r="FQ20" s="62"/>
      <c r="FR20" s="62"/>
      <c r="FS20" s="62"/>
      <c r="FT20" s="62"/>
      <c r="FU20" s="62"/>
      <c r="FV20" s="62"/>
      <c r="FW20" s="62"/>
      <c r="FX20" s="62"/>
      <c r="FY20" s="62"/>
      <c r="FZ20" s="62"/>
      <c r="GA20" s="62"/>
      <c r="GB20" s="62"/>
      <c r="GC20" s="62"/>
      <c r="GD20" s="62"/>
      <c r="GE20" s="62"/>
      <c r="GF20" s="62"/>
      <c r="GG20" s="62"/>
      <c r="GH20" s="62"/>
      <c r="GI20" s="62"/>
      <c r="GJ20" s="62"/>
      <c r="GK20" s="62"/>
      <c r="GL20" s="62"/>
      <c r="GM20" s="62"/>
      <c r="GN20" s="62"/>
      <c r="GO20" s="62"/>
      <c r="GP20" s="62"/>
      <c r="GQ20" s="62"/>
      <c r="GR20" s="62"/>
      <c r="GS20" s="62"/>
      <c r="GT20" s="62"/>
      <c r="GU20" s="62"/>
      <c r="GV20" s="62"/>
      <c r="GW20" s="62"/>
      <c r="GX20" s="62"/>
      <c r="GY20" s="62"/>
      <c r="GZ20" s="62"/>
      <c r="HA20" s="62"/>
      <c r="HB20" s="62"/>
      <c r="HC20" s="62"/>
      <c r="HD20" s="62"/>
      <c r="HE20" s="62"/>
      <c r="HF20" s="62"/>
      <c r="HG20" s="62"/>
      <c r="HH20" s="62"/>
      <c r="HI20" s="62"/>
      <c r="HJ20" s="62"/>
      <c r="HK20" s="62"/>
      <c r="HL20" s="62"/>
      <c r="HM20" s="62"/>
      <c r="HN20" s="62"/>
      <c r="HO20" s="62"/>
      <c r="HP20" s="62"/>
      <c r="HQ20" s="62"/>
      <c r="HR20" s="62"/>
      <c r="HS20" s="62"/>
      <c r="HT20" s="62"/>
      <c r="HU20" s="62"/>
      <c r="HV20" s="62"/>
      <c r="HW20" s="62"/>
      <c r="HX20" s="62"/>
      <c r="HY20" s="62"/>
      <c r="HZ20" s="62"/>
      <c r="IA20" s="62"/>
      <c r="IB20" s="62"/>
      <c r="IC20" s="62"/>
      <c r="ID20" s="62"/>
      <c r="IE20" s="62"/>
      <c r="IF20" s="62"/>
      <c r="IG20" s="62"/>
      <c r="IH20" s="62"/>
      <c r="II20" s="62"/>
      <c r="IJ20" s="62"/>
      <c r="IK20" s="62"/>
      <c r="IL20" s="62"/>
      <c r="IM20" s="62"/>
      <c r="IN20" s="62"/>
      <c r="IO20" s="62"/>
      <c r="IP20" s="62"/>
      <c r="IQ20" s="62"/>
      <c r="IR20" s="62"/>
      <c r="IS20" s="62"/>
      <c r="IT20" s="62"/>
      <c r="IU20" s="62"/>
      <c r="IV20" s="62"/>
      <c r="IW20" s="62"/>
      <c r="IX20" s="62"/>
      <c r="IY20" s="62"/>
      <c r="IZ20" s="62"/>
      <c r="JA20" s="62"/>
      <c r="JB20" s="62"/>
      <c r="JC20" s="62"/>
      <c r="JD20" s="62"/>
      <c r="JE20" s="62"/>
      <c r="JF20" s="62"/>
      <c r="JG20" s="62"/>
      <c r="JH20" s="62"/>
      <c r="JI20" s="62"/>
      <c r="JJ20" s="62"/>
      <c r="JK20" s="62"/>
      <c r="JL20" s="62"/>
      <c r="JM20" s="62"/>
      <c r="JN20" s="62"/>
      <c r="JO20" s="62"/>
      <c r="JP20" s="62"/>
      <c r="JQ20" s="62"/>
      <c r="JR20" s="62"/>
      <c r="JS20" s="62"/>
      <c r="JT20" s="62"/>
      <c r="JU20" s="62"/>
      <c r="JV20" s="62"/>
      <c r="JW20" s="62"/>
      <c r="JX20" s="62"/>
      <c r="JY20" s="62"/>
      <c r="JZ20" s="62"/>
      <c r="KA20" s="62"/>
      <c r="KB20" s="62"/>
      <c r="KC20" s="62"/>
      <c r="KD20" s="62"/>
      <c r="KE20" s="62"/>
      <c r="KF20" s="62"/>
      <c r="KG20" s="62"/>
      <c r="KH20" s="62"/>
      <c r="KI20" s="62"/>
      <c r="KJ20" s="62"/>
      <c r="KK20" s="62"/>
      <c r="KL20" s="62"/>
      <c r="KM20" s="62"/>
      <c r="KN20" s="62"/>
      <c r="KO20" s="62"/>
      <c r="KP20" s="62"/>
      <c r="KQ20" s="62"/>
      <c r="KR20" s="62"/>
      <c r="KS20" s="62"/>
      <c r="KT20" s="62"/>
      <c r="KU20" s="62"/>
      <c r="KV20" s="62"/>
      <c r="KW20" s="62"/>
      <c r="KX20" s="62"/>
      <c r="KY20" s="62"/>
      <c r="KZ20" s="62"/>
      <c r="LA20" s="62"/>
      <c r="LB20" s="62"/>
      <c r="LC20" s="62"/>
      <c r="LD20" s="62"/>
      <c r="LE20" s="62"/>
      <c r="LF20" s="62"/>
      <c r="LG20" s="62"/>
      <c r="LH20" s="62"/>
      <c r="LI20" s="62"/>
      <c r="LJ20" s="62"/>
      <c r="LK20" s="62"/>
      <c r="LL20" s="62"/>
      <c r="LM20" s="62"/>
      <c r="LN20" s="62"/>
      <c r="LO20" s="62"/>
      <c r="LP20" s="62"/>
      <c r="LQ20" s="62"/>
      <c r="LR20" s="62"/>
      <c r="LS20" s="62"/>
      <c r="LT20" s="62"/>
      <c r="LU20" s="62"/>
      <c r="LV20" s="62"/>
      <c r="LW20" s="62"/>
      <c r="LX20" s="62"/>
      <c r="LY20" s="62"/>
      <c r="LZ20" s="62"/>
      <c r="MA20" s="62"/>
      <c r="MB20" s="62"/>
      <c r="MC20" s="62"/>
      <c r="MD20" s="62"/>
      <c r="ME20" s="62"/>
      <c r="MF20" s="62"/>
      <c r="MG20" s="62"/>
      <c r="MH20" s="62"/>
      <c r="MI20" s="62"/>
      <c r="MJ20" s="62"/>
      <c r="MK20" s="62"/>
      <c r="ML20" s="62"/>
      <c r="MM20" s="62"/>
      <c r="MN20" s="62"/>
      <c r="MO20" s="62"/>
      <c r="MP20" s="62"/>
      <c r="MQ20" s="62"/>
      <c r="MR20" s="62"/>
      <c r="MS20" s="62"/>
      <c r="MT20" s="62"/>
      <c r="MU20" s="62"/>
      <c r="MV20" s="62"/>
      <c r="MW20" s="62"/>
      <c r="MX20" s="62"/>
      <c r="MY20" s="62"/>
      <c r="MZ20" s="62"/>
      <c r="NA20" s="62"/>
      <c r="NB20" s="62"/>
      <c r="NC20" s="62"/>
      <c r="ND20" s="62"/>
      <c r="NE20" s="62"/>
      <c r="NF20" s="62"/>
      <c r="NG20" s="62"/>
      <c r="NH20" s="62"/>
      <c r="NI20" s="62"/>
      <c r="NJ20" s="62"/>
      <c r="NK20" s="62"/>
      <c r="NL20" s="62"/>
      <c r="NM20" s="62"/>
      <c r="NN20" s="62"/>
      <c r="NO20" s="62"/>
      <c r="NP20" s="62"/>
      <c r="NQ20" s="62"/>
      <c r="NR20" s="62"/>
      <c r="NS20" s="62"/>
      <c r="NT20" s="62"/>
      <c r="NU20" s="62"/>
      <c r="NV20" s="62"/>
      <c r="NW20" s="62"/>
      <c r="NX20" s="62"/>
      <c r="NY20" s="62"/>
      <c r="NZ20" s="62"/>
      <c r="OA20" s="62"/>
      <c r="OB20" s="62"/>
      <c r="OC20" s="62"/>
      <c r="OD20" s="62"/>
      <c r="OE20" s="62"/>
      <c r="OF20" s="62"/>
      <c r="OG20" s="62"/>
      <c r="OH20" s="62"/>
      <c r="OI20" s="62"/>
      <c r="OJ20" s="62"/>
      <c r="OK20" s="62"/>
      <c r="OL20" s="62"/>
      <c r="OM20" s="62"/>
      <c r="ON20" s="62"/>
      <c r="OO20" s="62"/>
      <c r="OP20" s="62"/>
      <c r="OQ20" s="62"/>
      <c r="OR20" s="62"/>
      <c r="OS20" s="62"/>
      <c r="OT20" s="62"/>
      <c r="OU20" s="62"/>
      <c r="OV20" s="62"/>
      <c r="OW20" s="62"/>
      <c r="OX20" s="62"/>
      <c r="OY20" s="62"/>
      <c r="OZ20" s="62"/>
      <c r="PA20" s="62"/>
      <c r="PB20" s="62"/>
      <c r="PC20" s="62"/>
      <c r="PD20" s="62"/>
      <c r="PE20" s="62"/>
    </row>
    <row r="21" spans="1:462" s="63" customFormat="1" ht="135" customHeight="1" x14ac:dyDescent="0.25">
      <c r="A21" s="240" t="s">
        <v>96</v>
      </c>
      <c r="B21" s="32"/>
      <c r="C21" s="297" t="s">
        <v>19</v>
      </c>
      <c r="D21" s="298"/>
      <c r="E21" s="298"/>
      <c r="F21" s="299"/>
      <c r="G21" s="33"/>
      <c r="H21" s="49"/>
      <c r="I21" s="50"/>
      <c r="J21" s="51"/>
      <c r="K21" s="52"/>
      <c r="L21" s="224">
        <f>L22</f>
        <v>2909700.0000000005</v>
      </c>
      <c r="M21" s="32"/>
      <c r="N21" s="59" t="s">
        <v>20</v>
      </c>
      <c r="O21" s="57"/>
      <c r="P21" s="55"/>
      <c r="Q21" s="42"/>
      <c r="R21" s="34"/>
      <c r="S21" s="42"/>
      <c r="T21" s="42"/>
      <c r="U21" s="42"/>
      <c r="V21" s="42"/>
      <c r="W21" s="42"/>
      <c r="X21" s="42"/>
      <c r="Y21" s="53"/>
      <c r="Z21" s="53"/>
      <c r="AA21" s="48"/>
      <c r="AB21" s="48"/>
      <c r="AC21" s="48"/>
      <c r="AD21" s="48"/>
      <c r="AE21" s="48"/>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c r="EP21" s="62"/>
      <c r="EQ21" s="62"/>
      <c r="ER21" s="62"/>
      <c r="ES21" s="62"/>
      <c r="ET21" s="62"/>
      <c r="EU21" s="62"/>
      <c r="EV21" s="62"/>
      <c r="EW21" s="62"/>
      <c r="EX21" s="62"/>
      <c r="EY21" s="62"/>
      <c r="EZ21" s="62"/>
      <c r="FA21" s="62"/>
      <c r="FB21" s="62"/>
      <c r="FC21" s="62"/>
      <c r="FD21" s="62"/>
      <c r="FE21" s="62"/>
      <c r="FF21" s="62"/>
      <c r="FG21" s="62"/>
      <c r="FH21" s="62"/>
      <c r="FI21" s="62"/>
      <c r="FJ21" s="62"/>
      <c r="FK21" s="62"/>
      <c r="FL21" s="62"/>
      <c r="FM21" s="62"/>
      <c r="FN21" s="62"/>
      <c r="FO21" s="62"/>
      <c r="FP21" s="62"/>
      <c r="FQ21" s="62"/>
      <c r="FR21" s="62"/>
      <c r="FS21" s="62"/>
      <c r="FT21" s="62"/>
      <c r="FU21" s="62"/>
      <c r="FV21" s="62"/>
      <c r="FW21" s="62"/>
      <c r="FX21" s="62"/>
      <c r="FY21" s="62"/>
      <c r="FZ21" s="62"/>
      <c r="GA21" s="62"/>
      <c r="GB21" s="62"/>
      <c r="GC21" s="62"/>
      <c r="GD21" s="62"/>
      <c r="GE21" s="62"/>
      <c r="GF21" s="62"/>
      <c r="GG21" s="62"/>
      <c r="GH21" s="62"/>
      <c r="GI21" s="62"/>
      <c r="GJ21" s="62"/>
      <c r="GK21" s="62"/>
      <c r="GL21" s="62"/>
      <c r="GM21" s="62"/>
      <c r="GN21" s="62"/>
      <c r="GO21" s="62"/>
      <c r="GP21" s="62"/>
      <c r="GQ21" s="62"/>
      <c r="GR21" s="62"/>
      <c r="GS21" s="62"/>
      <c r="GT21" s="62"/>
      <c r="GU21" s="62"/>
      <c r="GV21" s="62"/>
      <c r="GW21" s="62"/>
      <c r="GX21" s="62"/>
      <c r="GY21" s="62"/>
      <c r="GZ21" s="62"/>
      <c r="HA21" s="62"/>
      <c r="HB21" s="62"/>
      <c r="HC21" s="62"/>
      <c r="HD21" s="62"/>
      <c r="HE21" s="62"/>
      <c r="HF21" s="62"/>
      <c r="HG21" s="62"/>
      <c r="HH21" s="62"/>
      <c r="HI21" s="62"/>
      <c r="HJ21" s="62"/>
      <c r="HK21" s="62"/>
      <c r="HL21" s="62"/>
      <c r="HM21" s="62"/>
      <c r="HN21" s="62"/>
      <c r="HO21" s="62"/>
      <c r="HP21" s="62"/>
      <c r="HQ21" s="62"/>
      <c r="HR21" s="62"/>
      <c r="HS21" s="62"/>
      <c r="HT21" s="62"/>
      <c r="HU21" s="62"/>
      <c r="HV21" s="62"/>
      <c r="HW21" s="62"/>
      <c r="HX21" s="62"/>
      <c r="HY21" s="62"/>
      <c r="HZ21" s="62"/>
      <c r="IA21" s="62"/>
      <c r="IB21" s="62"/>
      <c r="IC21" s="62"/>
      <c r="ID21" s="62"/>
      <c r="IE21" s="62"/>
      <c r="IF21" s="62"/>
      <c r="IG21" s="62"/>
      <c r="IH21" s="62"/>
      <c r="II21" s="62"/>
      <c r="IJ21" s="62"/>
      <c r="IK21" s="62"/>
      <c r="IL21" s="62"/>
      <c r="IM21" s="62"/>
      <c r="IN21" s="62"/>
      <c r="IO21" s="62"/>
      <c r="IP21" s="62"/>
      <c r="IQ21" s="62"/>
      <c r="IR21" s="62"/>
      <c r="IS21" s="62"/>
      <c r="IT21" s="62"/>
      <c r="IU21" s="62"/>
      <c r="IV21" s="62"/>
      <c r="IW21" s="62"/>
      <c r="IX21" s="62"/>
      <c r="IY21" s="62"/>
      <c r="IZ21" s="62"/>
      <c r="JA21" s="62"/>
      <c r="JB21" s="62"/>
      <c r="JC21" s="62"/>
      <c r="JD21" s="62"/>
      <c r="JE21" s="62"/>
      <c r="JF21" s="62"/>
      <c r="JG21" s="62"/>
      <c r="JH21" s="62"/>
      <c r="JI21" s="62"/>
      <c r="JJ21" s="62"/>
      <c r="JK21" s="62"/>
      <c r="JL21" s="62"/>
      <c r="JM21" s="62"/>
      <c r="JN21" s="62"/>
      <c r="JO21" s="62"/>
      <c r="JP21" s="62"/>
      <c r="JQ21" s="62"/>
      <c r="JR21" s="62"/>
      <c r="JS21" s="62"/>
      <c r="JT21" s="62"/>
      <c r="JU21" s="62"/>
      <c r="JV21" s="62"/>
      <c r="JW21" s="62"/>
      <c r="JX21" s="62"/>
      <c r="JY21" s="62"/>
      <c r="JZ21" s="62"/>
      <c r="KA21" s="62"/>
      <c r="KB21" s="62"/>
      <c r="KC21" s="62"/>
      <c r="KD21" s="62"/>
      <c r="KE21" s="62"/>
      <c r="KF21" s="62"/>
      <c r="KG21" s="62"/>
      <c r="KH21" s="62"/>
      <c r="KI21" s="62"/>
      <c r="KJ21" s="62"/>
      <c r="KK21" s="62"/>
      <c r="KL21" s="62"/>
      <c r="KM21" s="62"/>
      <c r="KN21" s="62"/>
      <c r="KO21" s="62"/>
      <c r="KP21" s="62"/>
      <c r="KQ21" s="62"/>
      <c r="KR21" s="62"/>
      <c r="KS21" s="62"/>
      <c r="KT21" s="62"/>
      <c r="KU21" s="62"/>
      <c r="KV21" s="62"/>
      <c r="KW21" s="62"/>
      <c r="KX21" s="62"/>
      <c r="KY21" s="62"/>
      <c r="KZ21" s="62"/>
      <c r="LA21" s="62"/>
      <c r="LB21" s="62"/>
      <c r="LC21" s="62"/>
      <c r="LD21" s="62"/>
      <c r="LE21" s="62"/>
      <c r="LF21" s="62"/>
      <c r="LG21" s="62"/>
      <c r="LH21" s="62"/>
      <c r="LI21" s="62"/>
      <c r="LJ21" s="62"/>
      <c r="LK21" s="62"/>
      <c r="LL21" s="62"/>
      <c r="LM21" s="62"/>
      <c r="LN21" s="62"/>
      <c r="LO21" s="62"/>
      <c r="LP21" s="62"/>
      <c r="LQ21" s="62"/>
      <c r="LR21" s="62"/>
      <c r="LS21" s="62"/>
      <c r="LT21" s="62"/>
      <c r="LU21" s="62"/>
      <c r="LV21" s="62"/>
      <c r="LW21" s="62"/>
      <c r="LX21" s="62"/>
      <c r="LY21" s="62"/>
      <c r="LZ21" s="62"/>
      <c r="MA21" s="62"/>
      <c r="MB21" s="62"/>
      <c r="MC21" s="62"/>
      <c r="MD21" s="62"/>
      <c r="ME21" s="62"/>
      <c r="MF21" s="62"/>
      <c r="MG21" s="62"/>
      <c r="MH21" s="62"/>
      <c r="MI21" s="62"/>
      <c r="MJ21" s="62"/>
      <c r="MK21" s="62"/>
      <c r="ML21" s="62"/>
      <c r="MM21" s="62"/>
      <c r="MN21" s="62"/>
      <c r="MO21" s="62"/>
      <c r="MP21" s="62"/>
      <c r="MQ21" s="62"/>
      <c r="MR21" s="62"/>
      <c r="MS21" s="62"/>
      <c r="MT21" s="62"/>
      <c r="MU21" s="62"/>
      <c r="MV21" s="62"/>
      <c r="MW21" s="62"/>
      <c r="MX21" s="62"/>
      <c r="MY21" s="62"/>
      <c r="MZ21" s="62"/>
      <c r="NA21" s="62"/>
      <c r="NB21" s="62"/>
      <c r="NC21" s="62"/>
      <c r="ND21" s="62"/>
      <c r="NE21" s="62"/>
      <c r="NF21" s="62"/>
      <c r="NG21" s="62"/>
      <c r="NH21" s="62"/>
      <c r="NI21" s="62"/>
      <c r="NJ21" s="62"/>
      <c r="NK21" s="62"/>
      <c r="NL21" s="62"/>
      <c r="NM21" s="62"/>
      <c r="NN21" s="62"/>
      <c r="NO21" s="62"/>
      <c r="NP21" s="62"/>
      <c r="NQ21" s="62"/>
      <c r="NR21" s="62"/>
      <c r="NS21" s="62"/>
      <c r="NT21" s="62"/>
      <c r="NU21" s="62"/>
      <c r="NV21" s="62"/>
      <c r="NW21" s="62"/>
      <c r="NX21" s="62"/>
      <c r="NY21" s="62"/>
      <c r="NZ21" s="62"/>
      <c r="OA21" s="62"/>
      <c r="OB21" s="62"/>
      <c r="OC21" s="62"/>
      <c r="OD21" s="62"/>
      <c r="OE21" s="62"/>
      <c r="OF21" s="62"/>
      <c r="OG21" s="62"/>
      <c r="OH21" s="62"/>
      <c r="OI21" s="62"/>
      <c r="OJ21" s="62"/>
      <c r="OK21" s="62"/>
      <c r="OL21" s="62"/>
      <c r="OM21" s="62"/>
      <c r="ON21" s="62"/>
      <c r="OO21" s="62"/>
      <c r="OP21" s="62"/>
      <c r="OQ21" s="62"/>
      <c r="OR21" s="62"/>
      <c r="OS21" s="62"/>
      <c r="OT21" s="62"/>
      <c r="OU21" s="62"/>
      <c r="OV21" s="62"/>
      <c r="OW21" s="62"/>
      <c r="OX21" s="62"/>
      <c r="OY21" s="62"/>
      <c r="OZ21" s="62"/>
      <c r="PA21" s="62"/>
      <c r="PB21" s="62"/>
      <c r="PC21" s="62"/>
      <c r="PD21" s="62"/>
      <c r="PE21" s="62"/>
    </row>
    <row r="22" spans="1:462" s="168" customFormat="1" ht="32.25" customHeight="1" x14ac:dyDescent="0.25">
      <c r="A22" s="241"/>
      <c r="B22" s="158"/>
      <c r="C22" s="291" t="str">
        <f>C14</f>
        <v>Đất bằng trồng cây hàng năm khác (BHK)</v>
      </c>
      <c r="D22" s="292"/>
      <c r="E22" s="292"/>
      <c r="F22" s="293"/>
      <c r="G22" s="154" t="s">
        <v>21</v>
      </c>
      <c r="H22" s="155"/>
      <c r="I22" s="156">
        <f>I14-I16</f>
        <v>54.900000000000006</v>
      </c>
      <c r="J22" s="169">
        <v>53000</v>
      </c>
      <c r="K22" s="170">
        <v>1</v>
      </c>
      <c r="L22" s="227">
        <f>I22*J22*K22</f>
        <v>2909700.0000000005</v>
      </c>
      <c r="M22" s="158"/>
      <c r="N22" s="171"/>
      <c r="O22" s="172"/>
      <c r="P22" s="161"/>
      <c r="Q22" s="162"/>
      <c r="R22" s="163"/>
      <c r="S22" s="162"/>
      <c r="T22" s="162"/>
      <c r="U22" s="162"/>
      <c r="V22" s="162"/>
      <c r="W22" s="162"/>
      <c r="X22" s="162"/>
      <c r="Y22" s="173"/>
      <c r="Z22" s="173"/>
      <c r="AA22" s="165"/>
      <c r="AB22" s="165"/>
      <c r="AC22" s="165"/>
      <c r="AD22" s="165"/>
      <c r="AE22" s="165"/>
      <c r="AF22" s="167"/>
      <c r="AG22" s="167"/>
      <c r="AH22" s="167"/>
      <c r="AI22" s="167"/>
      <c r="AJ22" s="167"/>
      <c r="AK22" s="167"/>
      <c r="AL22" s="167"/>
      <c r="AM22" s="167"/>
      <c r="AN22" s="167"/>
      <c r="AO22" s="167"/>
      <c r="AP22" s="167"/>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c r="BN22" s="167"/>
      <c r="BO22" s="167"/>
      <c r="BP22" s="167"/>
      <c r="BQ22" s="167"/>
      <c r="BR22" s="167"/>
      <c r="BS22" s="167"/>
      <c r="BT22" s="167"/>
      <c r="BU22" s="167"/>
      <c r="BV22" s="167"/>
      <c r="BW22" s="167"/>
      <c r="BX22" s="167"/>
      <c r="BY22" s="167"/>
      <c r="BZ22" s="167"/>
      <c r="CA22" s="167"/>
      <c r="CB22" s="167"/>
      <c r="CC22" s="167"/>
      <c r="CD22" s="167"/>
      <c r="CE22" s="167"/>
      <c r="CF22" s="167"/>
      <c r="CG22" s="167"/>
      <c r="CH22" s="167"/>
      <c r="CI22" s="167"/>
      <c r="CJ22" s="167"/>
      <c r="CK22" s="167"/>
      <c r="CL22" s="167"/>
      <c r="CM22" s="167"/>
      <c r="CN22" s="167"/>
      <c r="CO22" s="167"/>
      <c r="CP22" s="167"/>
      <c r="CQ22" s="167"/>
      <c r="CR22" s="167"/>
      <c r="CS22" s="167"/>
      <c r="CT22" s="167"/>
      <c r="CU22" s="167"/>
      <c r="CV22" s="167"/>
      <c r="CW22" s="167"/>
      <c r="CX22" s="167"/>
      <c r="CY22" s="167"/>
      <c r="CZ22" s="167"/>
      <c r="DA22" s="167"/>
      <c r="DB22" s="167"/>
      <c r="DC22" s="167"/>
      <c r="DD22" s="167"/>
      <c r="DE22" s="167"/>
      <c r="DF22" s="167"/>
      <c r="DG22" s="167"/>
      <c r="DH22" s="167"/>
      <c r="DI22" s="167"/>
      <c r="DJ22" s="167"/>
      <c r="DK22" s="167"/>
      <c r="DL22" s="167"/>
      <c r="DM22" s="167"/>
      <c r="DN22" s="167"/>
      <c r="DO22" s="167"/>
      <c r="DP22" s="167"/>
      <c r="DQ22" s="167"/>
      <c r="DR22" s="167"/>
      <c r="DS22" s="167"/>
      <c r="DT22" s="167"/>
      <c r="DU22" s="167"/>
      <c r="DV22" s="167"/>
      <c r="DW22" s="167"/>
      <c r="DX22" s="167"/>
      <c r="DY22" s="167"/>
      <c r="DZ22" s="167"/>
      <c r="EA22" s="167"/>
      <c r="EB22" s="167"/>
      <c r="EC22" s="167"/>
      <c r="ED22" s="167"/>
      <c r="EE22" s="167"/>
      <c r="EF22" s="167"/>
      <c r="EG22" s="167"/>
      <c r="EH22" s="167"/>
      <c r="EI22" s="167"/>
      <c r="EJ22" s="167"/>
      <c r="EK22" s="167"/>
      <c r="EL22" s="167"/>
      <c r="EM22" s="167"/>
      <c r="EN22" s="167"/>
      <c r="EO22" s="167"/>
      <c r="EP22" s="167"/>
      <c r="EQ22" s="167"/>
      <c r="ER22" s="167"/>
      <c r="ES22" s="167"/>
      <c r="ET22" s="167"/>
      <c r="EU22" s="167"/>
      <c r="EV22" s="167"/>
      <c r="EW22" s="167"/>
      <c r="EX22" s="167"/>
      <c r="EY22" s="167"/>
      <c r="EZ22" s="167"/>
      <c r="FA22" s="167"/>
      <c r="FB22" s="167"/>
      <c r="FC22" s="167"/>
      <c r="FD22" s="167"/>
      <c r="FE22" s="167"/>
      <c r="FF22" s="167"/>
      <c r="FG22" s="167"/>
      <c r="FH22" s="167"/>
      <c r="FI22" s="167"/>
      <c r="FJ22" s="167"/>
      <c r="FK22" s="167"/>
      <c r="FL22" s="167"/>
      <c r="FM22" s="167"/>
      <c r="FN22" s="167"/>
      <c r="FO22" s="167"/>
      <c r="FP22" s="167"/>
      <c r="FQ22" s="167"/>
      <c r="FR22" s="167"/>
      <c r="FS22" s="167"/>
      <c r="FT22" s="167"/>
      <c r="FU22" s="167"/>
      <c r="FV22" s="167"/>
      <c r="FW22" s="167"/>
      <c r="FX22" s="167"/>
      <c r="FY22" s="167"/>
      <c r="FZ22" s="167"/>
      <c r="GA22" s="167"/>
      <c r="GB22" s="167"/>
      <c r="GC22" s="167"/>
      <c r="GD22" s="167"/>
      <c r="GE22" s="167"/>
      <c r="GF22" s="167"/>
      <c r="GG22" s="167"/>
      <c r="GH22" s="167"/>
      <c r="GI22" s="167"/>
      <c r="GJ22" s="167"/>
      <c r="GK22" s="167"/>
      <c r="GL22" s="167"/>
      <c r="GM22" s="167"/>
      <c r="GN22" s="167"/>
      <c r="GO22" s="167"/>
      <c r="GP22" s="167"/>
      <c r="GQ22" s="167"/>
      <c r="GR22" s="167"/>
      <c r="GS22" s="167"/>
      <c r="GT22" s="167"/>
      <c r="GU22" s="167"/>
      <c r="GV22" s="167"/>
      <c r="GW22" s="167"/>
      <c r="GX22" s="167"/>
      <c r="GY22" s="167"/>
      <c r="GZ22" s="167"/>
      <c r="HA22" s="167"/>
      <c r="HB22" s="167"/>
      <c r="HC22" s="167"/>
      <c r="HD22" s="167"/>
      <c r="HE22" s="167"/>
      <c r="HF22" s="167"/>
      <c r="HG22" s="167"/>
      <c r="HH22" s="167"/>
      <c r="HI22" s="167"/>
      <c r="HJ22" s="167"/>
      <c r="HK22" s="167"/>
      <c r="HL22" s="167"/>
      <c r="HM22" s="167"/>
      <c r="HN22" s="167"/>
      <c r="HO22" s="167"/>
      <c r="HP22" s="167"/>
      <c r="HQ22" s="167"/>
      <c r="HR22" s="167"/>
      <c r="HS22" s="167"/>
      <c r="HT22" s="167"/>
      <c r="HU22" s="167"/>
      <c r="HV22" s="167"/>
      <c r="HW22" s="167"/>
      <c r="HX22" s="167"/>
      <c r="HY22" s="167"/>
      <c r="HZ22" s="167"/>
      <c r="IA22" s="167"/>
      <c r="IB22" s="167"/>
      <c r="IC22" s="167"/>
      <c r="ID22" s="167"/>
      <c r="IE22" s="167"/>
      <c r="IF22" s="167"/>
      <c r="IG22" s="167"/>
      <c r="IH22" s="167"/>
      <c r="II22" s="167"/>
      <c r="IJ22" s="167"/>
      <c r="IK22" s="167"/>
      <c r="IL22" s="167"/>
      <c r="IM22" s="167"/>
      <c r="IN22" s="167"/>
      <c r="IO22" s="167"/>
      <c r="IP22" s="167"/>
      <c r="IQ22" s="167"/>
      <c r="IR22" s="167"/>
      <c r="IS22" s="167"/>
      <c r="IT22" s="167"/>
      <c r="IU22" s="167"/>
      <c r="IV22" s="167"/>
      <c r="IW22" s="167"/>
      <c r="IX22" s="167"/>
      <c r="IY22" s="167"/>
      <c r="IZ22" s="167"/>
      <c r="JA22" s="167"/>
      <c r="JB22" s="167"/>
      <c r="JC22" s="167"/>
      <c r="JD22" s="167"/>
      <c r="JE22" s="167"/>
      <c r="JF22" s="167"/>
      <c r="JG22" s="167"/>
      <c r="JH22" s="167"/>
      <c r="JI22" s="167"/>
      <c r="JJ22" s="167"/>
      <c r="JK22" s="167"/>
      <c r="JL22" s="167"/>
      <c r="JM22" s="167"/>
      <c r="JN22" s="167"/>
      <c r="JO22" s="167"/>
      <c r="JP22" s="167"/>
      <c r="JQ22" s="167"/>
      <c r="JR22" s="167"/>
      <c r="JS22" s="167"/>
      <c r="JT22" s="167"/>
      <c r="JU22" s="167"/>
      <c r="JV22" s="167"/>
      <c r="JW22" s="167"/>
      <c r="JX22" s="167"/>
      <c r="JY22" s="167"/>
      <c r="JZ22" s="167"/>
      <c r="KA22" s="167"/>
      <c r="KB22" s="167"/>
      <c r="KC22" s="167"/>
      <c r="KD22" s="167"/>
      <c r="KE22" s="167"/>
      <c r="KF22" s="167"/>
      <c r="KG22" s="167"/>
      <c r="KH22" s="167"/>
      <c r="KI22" s="167"/>
      <c r="KJ22" s="167"/>
      <c r="KK22" s="167"/>
      <c r="KL22" s="167"/>
      <c r="KM22" s="167"/>
      <c r="KN22" s="167"/>
      <c r="KO22" s="167"/>
      <c r="KP22" s="167"/>
      <c r="KQ22" s="167"/>
      <c r="KR22" s="167"/>
      <c r="KS22" s="167"/>
      <c r="KT22" s="167"/>
      <c r="KU22" s="167"/>
      <c r="KV22" s="167"/>
      <c r="KW22" s="167"/>
      <c r="KX22" s="167"/>
      <c r="KY22" s="167"/>
      <c r="KZ22" s="167"/>
      <c r="LA22" s="167"/>
      <c r="LB22" s="167"/>
      <c r="LC22" s="167"/>
      <c r="LD22" s="167"/>
      <c r="LE22" s="167"/>
      <c r="LF22" s="167"/>
      <c r="LG22" s="167"/>
      <c r="LH22" s="167"/>
      <c r="LI22" s="167"/>
      <c r="LJ22" s="167"/>
      <c r="LK22" s="167"/>
      <c r="LL22" s="167"/>
      <c r="LM22" s="167"/>
      <c r="LN22" s="167"/>
      <c r="LO22" s="167"/>
      <c r="LP22" s="167"/>
      <c r="LQ22" s="167"/>
      <c r="LR22" s="167"/>
      <c r="LS22" s="167"/>
      <c r="LT22" s="167"/>
      <c r="LU22" s="167"/>
      <c r="LV22" s="167"/>
      <c r="LW22" s="167"/>
      <c r="LX22" s="167"/>
      <c r="LY22" s="167"/>
      <c r="LZ22" s="167"/>
      <c r="MA22" s="167"/>
      <c r="MB22" s="167"/>
      <c r="MC22" s="167"/>
      <c r="MD22" s="167"/>
      <c r="ME22" s="167"/>
      <c r="MF22" s="167"/>
      <c r="MG22" s="167"/>
      <c r="MH22" s="167"/>
      <c r="MI22" s="167"/>
      <c r="MJ22" s="167"/>
      <c r="MK22" s="167"/>
      <c r="ML22" s="167"/>
      <c r="MM22" s="167"/>
      <c r="MN22" s="167"/>
      <c r="MO22" s="167"/>
      <c r="MP22" s="167"/>
      <c r="MQ22" s="167"/>
      <c r="MR22" s="167"/>
      <c r="MS22" s="167"/>
      <c r="MT22" s="167"/>
      <c r="MU22" s="167"/>
      <c r="MV22" s="167"/>
      <c r="MW22" s="167"/>
      <c r="MX22" s="167"/>
      <c r="MY22" s="167"/>
      <c r="MZ22" s="167"/>
      <c r="NA22" s="167"/>
      <c r="NB22" s="167"/>
      <c r="NC22" s="167"/>
      <c r="ND22" s="167"/>
      <c r="NE22" s="167"/>
      <c r="NF22" s="167"/>
      <c r="NG22" s="167"/>
      <c r="NH22" s="167"/>
      <c r="NI22" s="167"/>
      <c r="NJ22" s="167"/>
      <c r="NK22" s="167"/>
      <c r="NL22" s="167"/>
      <c r="NM22" s="167"/>
      <c r="NN22" s="167"/>
      <c r="NO22" s="167"/>
      <c r="NP22" s="167"/>
      <c r="NQ22" s="167"/>
      <c r="NR22" s="167"/>
      <c r="NS22" s="167"/>
      <c r="NT22" s="167"/>
      <c r="NU22" s="167"/>
      <c r="NV22" s="167"/>
      <c r="NW22" s="167"/>
      <c r="NX22" s="167"/>
      <c r="NY22" s="167"/>
      <c r="NZ22" s="167"/>
      <c r="OA22" s="167"/>
      <c r="OB22" s="167"/>
      <c r="OC22" s="167"/>
      <c r="OD22" s="167"/>
      <c r="OE22" s="167"/>
      <c r="OF22" s="167"/>
      <c r="OG22" s="167"/>
      <c r="OH22" s="167"/>
      <c r="OI22" s="167"/>
      <c r="OJ22" s="167"/>
      <c r="OK22" s="167"/>
      <c r="OL22" s="167"/>
      <c r="OM22" s="167"/>
      <c r="ON22" s="167"/>
      <c r="OO22" s="167"/>
      <c r="OP22" s="167"/>
      <c r="OQ22" s="167"/>
      <c r="OR22" s="167"/>
      <c r="OS22" s="167"/>
      <c r="OT22" s="167"/>
      <c r="OU22" s="167"/>
      <c r="OV22" s="167"/>
      <c r="OW22" s="167"/>
      <c r="OX22" s="167"/>
      <c r="OY22" s="167"/>
      <c r="OZ22" s="167"/>
      <c r="PA22" s="167"/>
      <c r="PB22" s="167"/>
      <c r="PC22" s="167"/>
      <c r="PD22" s="167"/>
      <c r="PE22" s="167"/>
    </row>
    <row r="23" spans="1:462" s="63" customFormat="1" ht="39" customHeight="1" x14ac:dyDescent="0.25">
      <c r="A23" s="235">
        <v>2</v>
      </c>
      <c r="B23" s="210"/>
      <c r="C23" s="211" t="s">
        <v>116</v>
      </c>
      <c r="D23" s="212"/>
      <c r="E23" s="212"/>
      <c r="F23" s="213"/>
      <c r="G23" s="214"/>
      <c r="H23" s="215"/>
      <c r="I23" s="216"/>
      <c r="J23" s="217"/>
      <c r="K23" s="218"/>
      <c r="L23" s="222">
        <f>SUM(L24:L34)/2</f>
        <v>0</v>
      </c>
      <c r="M23" s="210"/>
      <c r="N23" s="219"/>
      <c r="O23" s="38">
        <f>E27</f>
        <v>2</v>
      </c>
      <c r="P23" s="9">
        <f>D27</f>
        <v>36</v>
      </c>
      <c r="Q23" s="10">
        <f>H26</f>
        <v>2201.6</v>
      </c>
      <c r="R23" s="39">
        <f>I26</f>
        <v>28.9</v>
      </c>
      <c r="S23" s="10">
        <f t="shared" ref="S23:Y23" si="2">SUM(S24:S27)</f>
        <v>0</v>
      </c>
      <c r="T23" s="10">
        <f t="shared" si="2"/>
        <v>0</v>
      </c>
      <c r="U23" s="10">
        <f t="shared" si="2"/>
        <v>0</v>
      </c>
      <c r="V23" s="10">
        <f t="shared" si="2"/>
        <v>0</v>
      </c>
      <c r="W23" s="10">
        <f t="shared" si="2"/>
        <v>0</v>
      </c>
      <c r="X23" s="10">
        <f t="shared" si="2"/>
        <v>0</v>
      </c>
      <c r="Y23" s="10">
        <f t="shared" si="2"/>
        <v>0</v>
      </c>
      <c r="Z23" s="10">
        <f>SUM(Z24:Z29)</f>
        <v>28.9</v>
      </c>
      <c r="AA23" s="40">
        <f>L26</f>
        <v>0</v>
      </c>
      <c r="AB23" s="40">
        <f>L28</f>
        <v>0</v>
      </c>
      <c r="AC23" s="40" t="str">
        <f>L31</f>
        <v>0</v>
      </c>
      <c r="AD23" s="40">
        <f>L34</f>
        <v>0</v>
      </c>
      <c r="AE23" s="40">
        <f>SUM(AA23:AD23)</f>
        <v>0</v>
      </c>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c r="GD23" s="62"/>
      <c r="GE23" s="62"/>
      <c r="GF23" s="62"/>
      <c r="GG23" s="62"/>
      <c r="GH23" s="62"/>
      <c r="GI23" s="62"/>
      <c r="GJ23" s="62"/>
      <c r="GK23" s="62"/>
      <c r="GL23" s="62"/>
      <c r="GM23" s="62"/>
      <c r="GN23" s="62"/>
      <c r="GO23" s="62"/>
      <c r="GP23" s="62"/>
      <c r="GQ23" s="62"/>
      <c r="GR23" s="62"/>
      <c r="GS23" s="62"/>
      <c r="GT23" s="62"/>
      <c r="GU23" s="62"/>
      <c r="GV23" s="62"/>
      <c r="GW23" s="62"/>
      <c r="GX23" s="62"/>
      <c r="GY23" s="62"/>
      <c r="GZ23" s="62"/>
      <c r="HA23" s="62"/>
      <c r="HB23" s="62"/>
      <c r="HC23" s="62"/>
      <c r="HD23" s="62"/>
      <c r="HE23" s="62"/>
      <c r="HF23" s="62"/>
      <c r="HG23" s="62"/>
      <c r="HH23" s="62"/>
      <c r="HI23" s="62"/>
      <c r="HJ23" s="62"/>
      <c r="HK23" s="62"/>
      <c r="HL23" s="62"/>
      <c r="HM23" s="62"/>
      <c r="HN23" s="62"/>
      <c r="HO23" s="62"/>
      <c r="HP23" s="62"/>
      <c r="HQ23" s="62"/>
      <c r="HR23" s="62"/>
      <c r="HS23" s="62"/>
      <c r="HT23" s="62"/>
      <c r="HU23" s="62"/>
      <c r="HV23" s="62"/>
      <c r="HW23" s="62"/>
      <c r="HX23" s="62"/>
      <c r="HY23" s="62"/>
      <c r="HZ23" s="62"/>
      <c r="IA23" s="62"/>
      <c r="IB23" s="62"/>
      <c r="IC23" s="62"/>
      <c r="ID23" s="62"/>
      <c r="IE23" s="62"/>
      <c r="IF23" s="62"/>
      <c r="IG23" s="62"/>
      <c r="IH23" s="62"/>
      <c r="II23" s="62"/>
      <c r="IJ23" s="62"/>
      <c r="IK23" s="62"/>
      <c r="IL23" s="62"/>
      <c r="IM23" s="62"/>
      <c r="IN23" s="62"/>
      <c r="IO23" s="62"/>
      <c r="IP23" s="62"/>
      <c r="IQ23" s="62"/>
      <c r="IR23" s="62"/>
      <c r="IS23" s="62"/>
      <c r="IT23" s="62"/>
      <c r="IU23" s="62"/>
      <c r="IV23" s="62"/>
      <c r="IW23" s="62"/>
      <c r="IX23" s="62"/>
      <c r="IY23" s="62"/>
      <c r="IZ23" s="62"/>
      <c r="JA23" s="62"/>
      <c r="JB23" s="62"/>
      <c r="JC23" s="62"/>
      <c r="JD23" s="62"/>
      <c r="JE23" s="62"/>
      <c r="JF23" s="62"/>
      <c r="JG23" s="62"/>
      <c r="JH23" s="62"/>
      <c r="JI23" s="62"/>
      <c r="JJ23" s="62"/>
      <c r="JK23" s="62"/>
      <c r="JL23" s="62"/>
      <c r="JM23" s="62"/>
      <c r="JN23" s="62"/>
      <c r="JO23" s="62"/>
      <c r="JP23" s="62"/>
      <c r="JQ23" s="62"/>
      <c r="JR23" s="62"/>
      <c r="JS23" s="62"/>
      <c r="JT23" s="62"/>
      <c r="JU23" s="62"/>
      <c r="JV23" s="62"/>
      <c r="JW23" s="62"/>
      <c r="JX23" s="62"/>
      <c r="JY23" s="62"/>
      <c r="JZ23" s="62"/>
      <c r="KA23" s="62"/>
      <c r="KB23" s="62"/>
      <c r="KC23" s="62"/>
      <c r="KD23" s="62"/>
      <c r="KE23" s="62"/>
      <c r="KF23" s="62"/>
      <c r="KG23" s="62"/>
      <c r="KH23" s="62"/>
      <c r="KI23" s="62"/>
      <c r="KJ23" s="62"/>
      <c r="KK23" s="62"/>
      <c r="KL23" s="62"/>
      <c r="KM23" s="62"/>
      <c r="KN23" s="62"/>
      <c r="KO23" s="62"/>
      <c r="KP23" s="62"/>
      <c r="KQ23" s="62"/>
      <c r="KR23" s="62"/>
      <c r="KS23" s="62"/>
      <c r="KT23" s="62"/>
      <c r="KU23" s="62"/>
      <c r="KV23" s="62"/>
      <c r="KW23" s="62"/>
      <c r="KX23" s="62"/>
      <c r="KY23" s="62"/>
      <c r="KZ23" s="62"/>
      <c r="LA23" s="62"/>
      <c r="LB23" s="62"/>
      <c r="LC23" s="62"/>
      <c r="LD23" s="62"/>
      <c r="LE23" s="62"/>
      <c r="LF23" s="62"/>
      <c r="LG23" s="62"/>
      <c r="LH23" s="62"/>
      <c r="LI23" s="62"/>
      <c r="LJ23" s="62"/>
      <c r="LK23" s="62"/>
      <c r="LL23" s="62"/>
      <c r="LM23" s="62"/>
      <c r="LN23" s="62"/>
      <c r="LO23" s="62"/>
      <c r="LP23" s="62"/>
      <c r="LQ23" s="62"/>
      <c r="LR23" s="62"/>
      <c r="LS23" s="62"/>
      <c r="LT23" s="62"/>
      <c r="LU23" s="62"/>
      <c r="LV23" s="62"/>
      <c r="LW23" s="62"/>
      <c r="LX23" s="62"/>
      <c r="LY23" s="62"/>
      <c r="LZ23" s="62"/>
      <c r="MA23" s="62"/>
      <c r="MB23" s="62"/>
      <c r="MC23" s="62"/>
      <c r="MD23" s="62"/>
      <c r="ME23" s="62"/>
      <c r="MF23" s="62"/>
      <c r="MG23" s="62"/>
      <c r="MH23" s="62"/>
      <c r="MI23" s="62"/>
      <c r="MJ23" s="62"/>
      <c r="MK23" s="62"/>
      <c r="ML23" s="62"/>
      <c r="MM23" s="62"/>
      <c r="MN23" s="62"/>
      <c r="MO23" s="62"/>
      <c r="MP23" s="62"/>
      <c r="MQ23" s="62"/>
      <c r="MR23" s="62"/>
      <c r="MS23" s="62"/>
      <c r="MT23" s="62"/>
      <c r="MU23" s="62"/>
      <c r="MV23" s="62"/>
      <c r="MW23" s="62"/>
      <c r="MX23" s="62"/>
      <c r="MY23" s="62"/>
      <c r="MZ23" s="62"/>
      <c r="NA23" s="62"/>
      <c r="NB23" s="62"/>
      <c r="NC23" s="62"/>
      <c r="ND23" s="62"/>
      <c r="NE23" s="62"/>
      <c r="NF23" s="62"/>
      <c r="NG23" s="62"/>
      <c r="NH23" s="62"/>
      <c r="NI23" s="62"/>
      <c r="NJ23" s="62"/>
      <c r="NK23" s="62"/>
      <c r="NL23" s="62"/>
      <c r="NM23" s="62"/>
      <c r="NN23" s="62"/>
      <c r="NO23" s="62"/>
      <c r="NP23" s="62"/>
      <c r="NQ23" s="62"/>
      <c r="NR23" s="62"/>
      <c r="NS23" s="62"/>
      <c r="NT23" s="62"/>
      <c r="NU23" s="62"/>
      <c r="NV23" s="62"/>
      <c r="NW23" s="62"/>
      <c r="NX23" s="62"/>
      <c r="NY23" s="62"/>
      <c r="NZ23" s="62"/>
      <c r="OA23" s="62"/>
      <c r="OB23" s="62"/>
      <c r="OC23" s="62"/>
      <c r="OD23" s="62"/>
      <c r="OE23" s="62"/>
      <c r="OF23" s="62"/>
      <c r="OG23" s="62"/>
      <c r="OH23" s="62"/>
      <c r="OI23" s="62"/>
      <c r="OJ23" s="62"/>
      <c r="OK23" s="62"/>
      <c r="OL23" s="62"/>
      <c r="OM23" s="62"/>
      <c r="ON23" s="62"/>
      <c r="OO23" s="62"/>
      <c r="OP23" s="62"/>
      <c r="OQ23" s="62"/>
      <c r="OR23" s="62"/>
      <c r="OS23" s="62"/>
      <c r="OT23" s="62"/>
      <c r="OU23" s="62"/>
      <c r="OV23" s="62"/>
      <c r="OW23" s="62"/>
      <c r="OX23" s="62"/>
      <c r="OY23" s="62"/>
      <c r="OZ23" s="62"/>
      <c r="PA23" s="62"/>
      <c r="PB23" s="62"/>
      <c r="PC23" s="62"/>
      <c r="PD23" s="62"/>
      <c r="PE23" s="62"/>
    </row>
    <row r="24" spans="1:462" s="63" customFormat="1" ht="27" customHeight="1" x14ac:dyDescent="0.25">
      <c r="A24" s="236" t="s">
        <v>11</v>
      </c>
      <c r="B24" s="32"/>
      <c r="C24" s="333" t="s">
        <v>55</v>
      </c>
      <c r="D24" s="334"/>
      <c r="E24" s="334"/>
      <c r="F24" s="334"/>
      <c r="G24" s="33"/>
      <c r="H24" s="34"/>
      <c r="I24" s="35"/>
      <c r="J24" s="36"/>
      <c r="K24" s="37"/>
      <c r="L24" s="223"/>
      <c r="M24" s="32"/>
      <c r="N24" s="67"/>
      <c r="O24" s="41"/>
      <c r="P24" s="55"/>
      <c r="Q24" s="42"/>
      <c r="R24" s="34"/>
      <c r="S24" s="42"/>
      <c r="T24" s="42"/>
      <c r="U24" s="42"/>
      <c r="V24" s="42"/>
      <c r="W24" s="42"/>
      <c r="X24" s="42"/>
      <c r="Y24" s="43"/>
      <c r="Z24" s="43"/>
      <c r="AA24" s="43"/>
      <c r="AB24" s="43"/>
      <c r="AC24" s="43"/>
      <c r="AD24" s="43"/>
      <c r="AE24" s="64"/>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c r="EP24" s="62"/>
      <c r="EQ24" s="62"/>
      <c r="ER24" s="62"/>
      <c r="ES24" s="62"/>
      <c r="ET24" s="62"/>
      <c r="EU24" s="62"/>
      <c r="EV24" s="62"/>
      <c r="EW24" s="62"/>
      <c r="EX24" s="62"/>
      <c r="EY24" s="62"/>
      <c r="EZ24" s="62"/>
      <c r="FA24" s="62"/>
      <c r="FB24" s="62"/>
      <c r="FC24" s="62"/>
      <c r="FD24" s="62"/>
      <c r="FE24" s="62"/>
      <c r="FF24" s="62"/>
      <c r="FG24" s="62"/>
      <c r="FH24" s="62"/>
      <c r="FI24" s="62"/>
      <c r="FJ24" s="62"/>
      <c r="FK24" s="62"/>
      <c r="FL24" s="62"/>
      <c r="FM24" s="62"/>
      <c r="FN24" s="62"/>
      <c r="FO24" s="62"/>
      <c r="FP24" s="62"/>
      <c r="FQ24" s="62"/>
      <c r="FR24" s="62"/>
      <c r="FS24" s="62"/>
      <c r="FT24" s="62"/>
      <c r="FU24" s="62"/>
      <c r="FV24" s="62"/>
      <c r="FW24" s="62"/>
      <c r="FX24" s="62"/>
      <c r="FY24" s="62"/>
      <c r="FZ24" s="62"/>
      <c r="GA24" s="62"/>
      <c r="GB24" s="62"/>
      <c r="GC24" s="62"/>
      <c r="GD24" s="62"/>
      <c r="GE24" s="62"/>
      <c r="GF24" s="62"/>
      <c r="GG24" s="62"/>
      <c r="GH24" s="62"/>
      <c r="GI24" s="62"/>
      <c r="GJ24" s="62"/>
      <c r="GK24" s="62"/>
      <c r="GL24" s="62"/>
      <c r="GM24" s="62"/>
      <c r="GN24" s="62"/>
      <c r="GO24" s="62"/>
      <c r="GP24" s="62"/>
      <c r="GQ24" s="62"/>
      <c r="GR24" s="62"/>
      <c r="GS24" s="62"/>
      <c r="GT24" s="62"/>
      <c r="GU24" s="62"/>
      <c r="GV24" s="62"/>
      <c r="GW24" s="62"/>
      <c r="GX24" s="62"/>
      <c r="GY24" s="62"/>
      <c r="GZ24" s="62"/>
      <c r="HA24" s="62"/>
      <c r="HB24" s="62"/>
      <c r="HC24" s="62"/>
      <c r="HD24" s="62"/>
      <c r="HE24" s="62"/>
      <c r="HF24" s="62"/>
      <c r="HG24" s="62"/>
      <c r="HH24" s="62"/>
      <c r="HI24" s="62"/>
      <c r="HJ24" s="62"/>
      <c r="HK24" s="62"/>
      <c r="HL24" s="62"/>
      <c r="HM24" s="62"/>
      <c r="HN24" s="62"/>
      <c r="HO24" s="62"/>
      <c r="HP24" s="62"/>
      <c r="HQ24" s="62"/>
      <c r="HR24" s="62"/>
      <c r="HS24" s="62"/>
      <c r="HT24" s="62"/>
      <c r="HU24" s="62"/>
      <c r="HV24" s="62"/>
      <c r="HW24" s="62"/>
      <c r="HX24" s="62"/>
      <c r="HY24" s="62"/>
      <c r="HZ24" s="62"/>
      <c r="IA24" s="62"/>
      <c r="IB24" s="62"/>
      <c r="IC24" s="62"/>
      <c r="ID24" s="62"/>
      <c r="IE24" s="62"/>
      <c r="IF24" s="62"/>
      <c r="IG24" s="62"/>
      <c r="IH24" s="62"/>
      <c r="II24" s="62"/>
      <c r="IJ24" s="62"/>
      <c r="IK24" s="62"/>
      <c r="IL24" s="62"/>
      <c r="IM24" s="62"/>
      <c r="IN24" s="62"/>
      <c r="IO24" s="62"/>
      <c r="IP24" s="62"/>
      <c r="IQ24" s="62"/>
      <c r="IR24" s="62"/>
      <c r="IS24" s="62"/>
      <c r="IT24" s="62"/>
      <c r="IU24" s="62"/>
      <c r="IV24" s="62"/>
      <c r="IW24" s="62"/>
      <c r="IX24" s="62"/>
      <c r="IY24" s="62"/>
      <c r="IZ24" s="62"/>
      <c r="JA24" s="62"/>
      <c r="JB24" s="62"/>
      <c r="JC24" s="62"/>
      <c r="JD24" s="62"/>
      <c r="JE24" s="62"/>
      <c r="JF24" s="62"/>
      <c r="JG24" s="62"/>
      <c r="JH24" s="62"/>
      <c r="JI24" s="62"/>
      <c r="JJ24" s="62"/>
      <c r="JK24" s="62"/>
      <c r="JL24" s="62"/>
      <c r="JM24" s="62"/>
      <c r="JN24" s="62"/>
      <c r="JO24" s="62"/>
      <c r="JP24" s="62"/>
      <c r="JQ24" s="62"/>
      <c r="JR24" s="62"/>
      <c r="JS24" s="62"/>
      <c r="JT24" s="62"/>
      <c r="JU24" s="62"/>
      <c r="JV24" s="62"/>
      <c r="JW24" s="62"/>
      <c r="JX24" s="62"/>
      <c r="JY24" s="62"/>
      <c r="JZ24" s="62"/>
      <c r="KA24" s="62"/>
      <c r="KB24" s="62"/>
      <c r="KC24" s="62"/>
      <c r="KD24" s="62"/>
      <c r="KE24" s="62"/>
      <c r="KF24" s="62"/>
      <c r="KG24" s="62"/>
      <c r="KH24" s="62"/>
      <c r="KI24" s="62"/>
      <c r="KJ24" s="62"/>
      <c r="KK24" s="62"/>
      <c r="KL24" s="62"/>
      <c r="KM24" s="62"/>
      <c r="KN24" s="62"/>
      <c r="KO24" s="62"/>
      <c r="KP24" s="62"/>
      <c r="KQ24" s="62"/>
      <c r="KR24" s="62"/>
      <c r="KS24" s="62"/>
      <c r="KT24" s="62"/>
      <c r="KU24" s="62"/>
      <c r="KV24" s="62"/>
      <c r="KW24" s="62"/>
      <c r="KX24" s="62"/>
      <c r="KY24" s="62"/>
      <c r="KZ24" s="62"/>
      <c r="LA24" s="62"/>
      <c r="LB24" s="62"/>
      <c r="LC24" s="62"/>
      <c r="LD24" s="62"/>
      <c r="LE24" s="62"/>
      <c r="LF24" s="62"/>
      <c r="LG24" s="62"/>
      <c r="LH24" s="62"/>
      <c r="LI24" s="62"/>
      <c r="LJ24" s="62"/>
      <c r="LK24" s="62"/>
      <c r="LL24" s="62"/>
      <c r="LM24" s="62"/>
      <c r="LN24" s="62"/>
      <c r="LO24" s="62"/>
      <c r="LP24" s="62"/>
      <c r="LQ24" s="62"/>
      <c r="LR24" s="62"/>
      <c r="LS24" s="62"/>
      <c r="LT24" s="62"/>
      <c r="LU24" s="62"/>
      <c r="LV24" s="62"/>
      <c r="LW24" s="62"/>
      <c r="LX24" s="62"/>
      <c r="LY24" s="62"/>
      <c r="LZ24" s="62"/>
      <c r="MA24" s="62"/>
      <c r="MB24" s="62"/>
      <c r="MC24" s="62"/>
      <c r="MD24" s="62"/>
      <c r="ME24" s="62"/>
      <c r="MF24" s="62"/>
      <c r="MG24" s="62"/>
      <c r="MH24" s="62"/>
      <c r="MI24" s="62"/>
      <c r="MJ24" s="62"/>
      <c r="MK24" s="62"/>
      <c r="ML24" s="62"/>
      <c r="MM24" s="62"/>
      <c r="MN24" s="62"/>
      <c r="MO24" s="62"/>
      <c r="MP24" s="62"/>
      <c r="MQ24" s="62"/>
      <c r="MR24" s="62"/>
      <c r="MS24" s="62"/>
      <c r="MT24" s="62"/>
      <c r="MU24" s="62"/>
      <c r="MV24" s="62"/>
      <c r="MW24" s="62"/>
      <c r="MX24" s="62"/>
      <c r="MY24" s="62"/>
      <c r="MZ24" s="62"/>
      <c r="NA24" s="62"/>
      <c r="NB24" s="62"/>
      <c r="NC24" s="62"/>
      <c r="ND24" s="62"/>
      <c r="NE24" s="62"/>
      <c r="NF24" s="62"/>
      <c r="NG24" s="62"/>
      <c r="NH24" s="62"/>
      <c r="NI24" s="62"/>
      <c r="NJ24" s="62"/>
      <c r="NK24" s="62"/>
      <c r="NL24" s="62"/>
      <c r="NM24" s="62"/>
      <c r="NN24" s="62"/>
      <c r="NO24" s="62"/>
      <c r="NP24" s="62"/>
      <c r="NQ24" s="62"/>
      <c r="NR24" s="62"/>
      <c r="NS24" s="62"/>
      <c r="NT24" s="62"/>
      <c r="NU24" s="62"/>
      <c r="NV24" s="62"/>
      <c r="NW24" s="62"/>
      <c r="NX24" s="62"/>
      <c r="NY24" s="62"/>
      <c r="NZ24" s="62"/>
      <c r="OA24" s="62"/>
      <c r="OB24" s="62"/>
      <c r="OC24" s="62"/>
      <c r="OD24" s="62"/>
      <c r="OE24" s="62"/>
      <c r="OF24" s="62"/>
      <c r="OG24" s="62"/>
      <c r="OH24" s="62"/>
      <c r="OI24" s="62"/>
      <c r="OJ24" s="62"/>
      <c r="OK24" s="62"/>
      <c r="OL24" s="62"/>
      <c r="OM24" s="62"/>
      <c r="ON24" s="62"/>
      <c r="OO24" s="62"/>
      <c r="OP24" s="62"/>
      <c r="OQ24" s="62"/>
      <c r="OR24" s="62"/>
      <c r="OS24" s="62"/>
      <c r="OT24" s="62"/>
      <c r="OU24" s="62"/>
      <c r="OV24" s="62"/>
      <c r="OW24" s="62"/>
      <c r="OX24" s="62"/>
      <c r="OY24" s="62"/>
      <c r="OZ24" s="62"/>
      <c r="PA24" s="62"/>
      <c r="PB24" s="62"/>
      <c r="PC24" s="62"/>
      <c r="PD24" s="62"/>
      <c r="PE24" s="62"/>
    </row>
    <row r="25" spans="1:462" s="63" customFormat="1" ht="27" customHeight="1" x14ac:dyDescent="0.25">
      <c r="A25" s="236" t="s">
        <v>11</v>
      </c>
      <c r="B25" s="32"/>
      <c r="C25" s="333" t="s">
        <v>56</v>
      </c>
      <c r="D25" s="334"/>
      <c r="E25" s="334"/>
      <c r="F25" s="334"/>
      <c r="G25" s="33"/>
      <c r="H25" s="34"/>
      <c r="I25" s="35"/>
      <c r="J25" s="36"/>
      <c r="K25" s="37"/>
      <c r="L25" s="223"/>
      <c r="M25" s="32"/>
      <c r="N25" s="67"/>
      <c r="O25" s="41"/>
      <c r="P25" s="55"/>
      <c r="Q25" s="42"/>
      <c r="R25" s="34"/>
      <c r="S25" s="42"/>
      <c r="T25" s="42"/>
      <c r="U25" s="42"/>
      <c r="V25" s="42"/>
      <c r="W25" s="42"/>
      <c r="X25" s="42"/>
      <c r="Y25" s="43"/>
      <c r="Z25" s="43"/>
      <c r="AA25" s="43"/>
      <c r="AB25" s="43"/>
      <c r="AC25" s="43"/>
      <c r="AD25" s="43"/>
      <c r="AE25" s="64"/>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62"/>
      <c r="EW25" s="62"/>
      <c r="EX25" s="62"/>
      <c r="EY25" s="62"/>
      <c r="EZ25" s="62"/>
      <c r="FA25" s="62"/>
      <c r="FB25" s="62"/>
      <c r="FC25" s="62"/>
      <c r="FD25" s="62"/>
      <c r="FE25" s="62"/>
      <c r="FF25" s="62"/>
      <c r="FG25" s="62"/>
      <c r="FH25" s="62"/>
      <c r="FI25" s="62"/>
      <c r="FJ25" s="62"/>
      <c r="FK25" s="62"/>
      <c r="FL25" s="62"/>
      <c r="FM25" s="62"/>
      <c r="FN25" s="62"/>
      <c r="FO25" s="62"/>
      <c r="FP25" s="62"/>
      <c r="FQ25" s="62"/>
      <c r="FR25" s="62"/>
      <c r="FS25" s="62"/>
      <c r="FT25" s="62"/>
      <c r="FU25" s="62"/>
      <c r="FV25" s="62"/>
      <c r="FW25" s="62"/>
      <c r="FX25" s="62"/>
      <c r="FY25" s="62"/>
      <c r="FZ25" s="62"/>
      <c r="GA25" s="62"/>
      <c r="GB25" s="62"/>
      <c r="GC25" s="62"/>
      <c r="GD25" s="62"/>
      <c r="GE25" s="62"/>
      <c r="GF25" s="62"/>
      <c r="GG25" s="62"/>
      <c r="GH25" s="62"/>
      <c r="GI25" s="62"/>
      <c r="GJ25" s="62"/>
      <c r="GK25" s="62"/>
      <c r="GL25" s="62"/>
      <c r="GM25" s="62"/>
      <c r="GN25" s="62"/>
      <c r="GO25" s="62"/>
      <c r="GP25" s="62"/>
      <c r="GQ25" s="62"/>
      <c r="GR25" s="62"/>
      <c r="GS25" s="62"/>
      <c r="GT25" s="62"/>
      <c r="GU25" s="62"/>
      <c r="GV25" s="62"/>
      <c r="GW25" s="62"/>
      <c r="GX25" s="62"/>
      <c r="GY25" s="62"/>
      <c r="GZ25" s="62"/>
      <c r="HA25" s="62"/>
      <c r="HB25" s="62"/>
      <c r="HC25" s="62"/>
      <c r="HD25" s="62"/>
      <c r="HE25" s="62"/>
      <c r="HF25" s="62"/>
      <c r="HG25" s="62"/>
      <c r="HH25" s="62"/>
      <c r="HI25" s="62"/>
      <c r="HJ25" s="62"/>
      <c r="HK25" s="62"/>
      <c r="HL25" s="62"/>
      <c r="HM25" s="62"/>
      <c r="HN25" s="62"/>
      <c r="HO25" s="62"/>
      <c r="HP25" s="62"/>
      <c r="HQ25" s="62"/>
      <c r="HR25" s="62"/>
      <c r="HS25" s="62"/>
      <c r="HT25" s="62"/>
      <c r="HU25" s="62"/>
      <c r="HV25" s="62"/>
      <c r="HW25" s="62"/>
      <c r="HX25" s="62"/>
      <c r="HY25" s="62"/>
      <c r="HZ25" s="62"/>
      <c r="IA25" s="62"/>
      <c r="IB25" s="62"/>
      <c r="IC25" s="62"/>
      <c r="ID25" s="62"/>
      <c r="IE25" s="62"/>
      <c r="IF25" s="62"/>
      <c r="IG25" s="62"/>
      <c r="IH25" s="62"/>
      <c r="II25" s="62"/>
      <c r="IJ25" s="62"/>
      <c r="IK25" s="62"/>
      <c r="IL25" s="62"/>
      <c r="IM25" s="62"/>
      <c r="IN25" s="62"/>
      <c r="IO25" s="62"/>
      <c r="IP25" s="62"/>
      <c r="IQ25" s="62"/>
      <c r="IR25" s="62"/>
      <c r="IS25" s="62"/>
      <c r="IT25" s="62"/>
      <c r="IU25" s="62"/>
      <c r="IV25" s="62"/>
      <c r="IW25" s="62"/>
      <c r="IX25" s="62"/>
      <c r="IY25" s="62"/>
      <c r="IZ25" s="62"/>
      <c r="JA25" s="62"/>
      <c r="JB25" s="62"/>
      <c r="JC25" s="62"/>
      <c r="JD25" s="62"/>
      <c r="JE25" s="62"/>
      <c r="JF25" s="62"/>
      <c r="JG25" s="62"/>
      <c r="JH25" s="62"/>
      <c r="JI25" s="62"/>
      <c r="JJ25" s="62"/>
      <c r="JK25" s="62"/>
      <c r="JL25" s="62"/>
      <c r="JM25" s="62"/>
      <c r="JN25" s="62"/>
      <c r="JO25" s="62"/>
      <c r="JP25" s="62"/>
      <c r="JQ25" s="62"/>
      <c r="JR25" s="62"/>
      <c r="JS25" s="62"/>
      <c r="JT25" s="62"/>
      <c r="JU25" s="62"/>
      <c r="JV25" s="62"/>
      <c r="JW25" s="62"/>
      <c r="JX25" s="62"/>
      <c r="JY25" s="62"/>
      <c r="JZ25" s="62"/>
      <c r="KA25" s="62"/>
      <c r="KB25" s="62"/>
      <c r="KC25" s="62"/>
      <c r="KD25" s="62"/>
      <c r="KE25" s="62"/>
      <c r="KF25" s="62"/>
      <c r="KG25" s="62"/>
      <c r="KH25" s="62"/>
      <c r="KI25" s="62"/>
      <c r="KJ25" s="62"/>
      <c r="KK25" s="62"/>
      <c r="KL25" s="62"/>
      <c r="KM25" s="62"/>
      <c r="KN25" s="62"/>
      <c r="KO25" s="62"/>
      <c r="KP25" s="62"/>
      <c r="KQ25" s="62"/>
      <c r="KR25" s="62"/>
      <c r="KS25" s="62"/>
      <c r="KT25" s="62"/>
      <c r="KU25" s="62"/>
      <c r="KV25" s="62"/>
      <c r="KW25" s="62"/>
      <c r="KX25" s="62"/>
      <c r="KY25" s="62"/>
      <c r="KZ25" s="62"/>
      <c r="LA25" s="62"/>
      <c r="LB25" s="62"/>
      <c r="LC25" s="62"/>
      <c r="LD25" s="62"/>
      <c r="LE25" s="62"/>
      <c r="LF25" s="62"/>
      <c r="LG25" s="62"/>
      <c r="LH25" s="62"/>
      <c r="LI25" s="62"/>
      <c r="LJ25" s="62"/>
      <c r="LK25" s="62"/>
      <c r="LL25" s="62"/>
      <c r="LM25" s="62"/>
      <c r="LN25" s="62"/>
      <c r="LO25" s="62"/>
      <c r="LP25" s="62"/>
      <c r="LQ25" s="62"/>
      <c r="LR25" s="62"/>
      <c r="LS25" s="62"/>
      <c r="LT25" s="62"/>
      <c r="LU25" s="62"/>
      <c r="LV25" s="62"/>
      <c r="LW25" s="62"/>
      <c r="LX25" s="62"/>
      <c r="LY25" s="62"/>
      <c r="LZ25" s="62"/>
      <c r="MA25" s="62"/>
      <c r="MB25" s="62"/>
      <c r="MC25" s="62"/>
      <c r="MD25" s="62"/>
      <c r="ME25" s="62"/>
      <c r="MF25" s="62"/>
      <c r="MG25" s="62"/>
      <c r="MH25" s="62"/>
      <c r="MI25" s="62"/>
      <c r="MJ25" s="62"/>
      <c r="MK25" s="62"/>
      <c r="ML25" s="62"/>
      <c r="MM25" s="62"/>
      <c r="MN25" s="62"/>
      <c r="MO25" s="62"/>
      <c r="MP25" s="62"/>
      <c r="MQ25" s="62"/>
      <c r="MR25" s="62"/>
      <c r="MS25" s="62"/>
      <c r="MT25" s="62"/>
      <c r="MU25" s="62"/>
      <c r="MV25" s="62"/>
      <c r="MW25" s="62"/>
      <c r="MX25" s="62"/>
      <c r="MY25" s="62"/>
      <c r="MZ25" s="62"/>
      <c r="NA25" s="62"/>
      <c r="NB25" s="62"/>
      <c r="NC25" s="62"/>
      <c r="ND25" s="62"/>
      <c r="NE25" s="62"/>
      <c r="NF25" s="62"/>
      <c r="NG25" s="62"/>
      <c r="NH25" s="62"/>
      <c r="NI25" s="62"/>
      <c r="NJ25" s="62"/>
      <c r="NK25" s="62"/>
      <c r="NL25" s="62"/>
      <c r="NM25" s="62"/>
      <c r="NN25" s="62"/>
      <c r="NO25" s="62"/>
      <c r="NP25" s="62"/>
      <c r="NQ25" s="62"/>
      <c r="NR25" s="62"/>
      <c r="NS25" s="62"/>
      <c r="NT25" s="62"/>
      <c r="NU25" s="62"/>
      <c r="NV25" s="62"/>
      <c r="NW25" s="62"/>
      <c r="NX25" s="62"/>
      <c r="NY25" s="62"/>
      <c r="NZ25" s="62"/>
      <c r="OA25" s="62"/>
      <c r="OB25" s="62"/>
      <c r="OC25" s="62"/>
      <c r="OD25" s="62"/>
      <c r="OE25" s="62"/>
      <c r="OF25" s="62"/>
      <c r="OG25" s="62"/>
      <c r="OH25" s="62"/>
      <c r="OI25" s="62"/>
      <c r="OJ25" s="62"/>
      <c r="OK25" s="62"/>
      <c r="OL25" s="62"/>
      <c r="OM25" s="62"/>
      <c r="ON25" s="62"/>
      <c r="OO25" s="62"/>
      <c r="OP25" s="62"/>
      <c r="OQ25" s="62"/>
      <c r="OR25" s="62"/>
      <c r="OS25" s="62"/>
      <c r="OT25" s="62"/>
      <c r="OU25" s="62"/>
      <c r="OV25" s="62"/>
      <c r="OW25" s="62"/>
      <c r="OX25" s="62"/>
      <c r="OY25" s="62"/>
      <c r="OZ25" s="62"/>
      <c r="PA25" s="62"/>
      <c r="PB25" s="62"/>
      <c r="PC25" s="62"/>
      <c r="PD25" s="62"/>
      <c r="PE25" s="62"/>
    </row>
    <row r="26" spans="1:462" s="63" customFormat="1" ht="39" customHeight="1" x14ac:dyDescent="0.25">
      <c r="A26" s="236" t="s">
        <v>12</v>
      </c>
      <c r="B26" s="32"/>
      <c r="C26" s="335" t="s">
        <v>13</v>
      </c>
      <c r="D26" s="334"/>
      <c r="E26" s="334"/>
      <c r="F26" s="334"/>
      <c r="G26" s="9" t="s">
        <v>21</v>
      </c>
      <c r="H26" s="207">
        <f>SUM(H27:H27)</f>
        <v>2201.6</v>
      </c>
      <c r="I26" s="18">
        <f>SUM(I27:I27)</f>
        <v>28.9</v>
      </c>
      <c r="J26" s="36"/>
      <c r="K26" s="37"/>
      <c r="L26" s="229"/>
      <c r="M26" s="206"/>
      <c r="N26" s="59" t="s">
        <v>74</v>
      </c>
      <c r="O26" s="41"/>
      <c r="P26" s="55"/>
      <c r="Q26" s="42"/>
      <c r="R26" s="34"/>
      <c r="S26" s="42"/>
      <c r="T26" s="42"/>
      <c r="U26" s="42"/>
      <c r="V26" s="42"/>
      <c r="W26" s="42"/>
      <c r="X26" s="42"/>
      <c r="Y26" s="43"/>
      <c r="Z26" s="43"/>
      <c r="AA26" s="43"/>
      <c r="AB26" s="43"/>
      <c r="AC26" s="43"/>
      <c r="AD26" s="43"/>
      <c r="AE26" s="43"/>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c r="EP26" s="62"/>
      <c r="EQ26" s="62"/>
      <c r="ER26" s="62"/>
      <c r="ES26" s="62"/>
      <c r="ET26" s="62"/>
      <c r="EU26" s="62"/>
      <c r="EV26" s="62"/>
      <c r="EW26" s="62"/>
      <c r="EX26" s="62"/>
      <c r="EY26" s="62"/>
      <c r="EZ26" s="62"/>
      <c r="FA26" s="62"/>
      <c r="FB26" s="62"/>
      <c r="FC26" s="62"/>
      <c r="FD26" s="62"/>
      <c r="FE26" s="62"/>
      <c r="FF26" s="62"/>
      <c r="FG26" s="62"/>
      <c r="FH26" s="62"/>
      <c r="FI26" s="62"/>
      <c r="FJ26" s="62"/>
      <c r="FK26" s="62"/>
      <c r="FL26" s="62"/>
      <c r="FM26" s="62"/>
      <c r="FN26" s="62"/>
      <c r="FO26" s="62"/>
      <c r="FP26" s="62"/>
      <c r="FQ26" s="62"/>
      <c r="FR26" s="62"/>
      <c r="FS26" s="62"/>
      <c r="FT26" s="62"/>
      <c r="FU26" s="62"/>
      <c r="FV26" s="62"/>
      <c r="FW26" s="62"/>
      <c r="FX26" s="62"/>
      <c r="FY26" s="62"/>
      <c r="FZ26" s="62"/>
      <c r="GA26" s="62"/>
      <c r="GB26" s="62"/>
      <c r="GC26" s="62"/>
      <c r="GD26" s="62"/>
      <c r="GE26" s="62"/>
      <c r="GF26" s="62"/>
      <c r="GG26" s="62"/>
      <c r="GH26" s="62"/>
      <c r="GI26" s="62"/>
      <c r="GJ26" s="62"/>
      <c r="GK26" s="62"/>
      <c r="GL26" s="62"/>
      <c r="GM26" s="62"/>
      <c r="GN26" s="62"/>
      <c r="GO26" s="62"/>
      <c r="GP26" s="62"/>
      <c r="GQ26" s="62"/>
      <c r="GR26" s="62"/>
      <c r="GS26" s="62"/>
      <c r="GT26" s="62"/>
      <c r="GU26" s="62"/>
      <c r="GV26" s="62"/>
      <c r="GW26" s="62"/>
      <c r="GX26" s="62"/>
      <c r="GY26" s="62"/>
      <c r="GZ26" s="62"/>
      <c r="HA26" s="62"/>
      <c r="HB26" s="62"/>
      <c r="HC26" s="62"/>
      <c r="HD26" s="62"/>
      <c r="HE26" s="62"/>
      <c r="HF26" s="62"/>
      <c r="HG26" s="62"/>
      <c r="HH26" s="62"/>
      <c r="HI26" s="62"/>
      <c r="HJ26" s="62"/>
      <c r="HK26" s="62"/>
      <c r="HL26" s="62"/>
      <c r="HM26" s="62"/>
      <c r="HN26" s="62"/>
      <c r="HO26" s="62"/>
      <c r="HP26" s="62"/>
      <c r="HQ26" s="62"/>
      <c r="HR26" s="62"/>
      <c r="HS26" s="62"/>
      <c r="HT26" s="62"/>
      <c r="HU26" s="62"/>
      <c r="HV26" s="62"/>
      <c r="HW26" s="62"/>
      <c r="HX26" s="62"/>
      <c r="HY26" s="62"/>
      <c r="HZ26" s="62"/>
      <c r="IA26" s="62"/>
      <c r="IB26" s="62"/>
      <c r="IC26" s="62"/>
      <c r="ID26" s="62"/>
      <c r="IE26" s="62"/>
      <c r="IF26" s="62"/>
      <c r="IG26" s="62"/>
      <c r="IH26" s="62"/>
      <c r="II26" s="62"/>
      <c r="IJ26" s="62"/>
      <c r="IK26" s="62"/>
      <c r="IL26" s="62"/>
      <c r="IM26" s="62"/>
      <c r="IN26" s="62"/>
      <c r="IO26" s="62"/>
      <c r="IP26" s="62"/>
      <c r="IQ26" s="62"/>
      <c r="IR26" s="62"/>
      <c r="IS26" s="62"/>
      <c r="IT26" s="62"/>
      <c r="IU26" s="62"/>
      <c r="IV26" s="62"/>
      <c r="IW26" s="62"/>
      <c r="IX26" s="62"/>
      <c r="IY26" s="62"/>
      <c r="IZ26" s="62"/>
      <c r="JA26" s="62"/>
      <c r="JB26" s="62"/>
      <c r="JC26" s="62"/>
      <c r="JD26" s="62"/>
      <c r="JE26" s="62"/>
      <c r="JF26" s="62"/>
      <c r="JG26" s="62"/>
      <c r="JH26" s="62"/>
      <c r="JI26" s="62"/>
      <c r="JJ26" s="62"/>
      <c r="JK26" s="62"/>
      <c r="JL26" s="62"/>
      <c r="JM26" s="62"/>
      <c r="JN26" s="62"/>
      <c r="JO26" s="62"/>
      <c r="JP26" s="62"/>
      <c r="JQ26" s="62"/>
      <c r="JR26" s="62"/>
      <c r="JS26" s="62"/>
      <c r="JT26" s="62"/>
      <c r="JU26" s="62"/>
      <c r="JV26" s="62"/>
      <c r="JW26" s="62"/>
      <c r="JX26" s="62"/>
      <c r="JY26" s="62"/>
      <c r="JZ26" s="62"/>
      <c r="KA26" s="62"/>
      <c r="KB26" s="62"/>
      <c r="KC26" s="62"/>
      <c r="KD26" s="62"/>
      <c r="KE26" s="62"/>
      <c r="KF26" s="62"/>
      <c r="KG26" s="62"/>
      <c r="KH26" s="62"/>
      <c r="KI26" s="62"/>
      <c r="KJ26" s="62"/>
      <c r="KK26" s="62"/>
      <c r="KL26" s="62"/>
      <c r="KM26" s="62"/>
      <c r="KN26" s="62"/>
      <c r="KO26" s="62"/>
      <c r="KP26" s="62"/>
      <c r="KQ26" s="62"/>
      <c r="KR26" s="62"/>
      <c r="KS26" s="62"/>
      <c r="KT26" s="62"/>
      <c r="KU26" s="62"/>
      <c r="KV26" s="62"/>
      <c r="KW26" s="62"/>
      <c r="KX26" s="62"/>
      <c r="KY26" s="62"/>
      <c r="KZ26" s="62"/>
      <c r="LA26" s="62"/>
      <c r="LB26" s="62"/>
      <c r="LC26" s="62"/>
      <c r="LD26" s="62"/>
      <c r="LE26" s="62"/>
      <c r="LF26" s="62"/>
      <c r="LG26" s="62"/>
      <c r="LH26" s="62"/>
      <c r="LI26" s="62"/>
      <c r="LJ26" s="62"/>
      <c r="LK26" s="62"/>
      <c r="LL26" s="62"/>
      <c r="LM26" s="62"/>
      <c r="LN26" s="62"/>
      <c r="LO26" s="62"/>
      <c r="LP26" s="62"/>
      <c r="LQ26" s="62"/>
      <c r="LR26" s="62"/>
      <c r="LS26" s="62"/>
      <c r="LT26" s="62"/>
      <c r="LU26" s="62"/>
      <c r="LV26" s="62"/>
      <c r="LW26" s="62"/>
      <c r="LX26" s="62"/>
      <c r="LY26" s="62"/>
      <c r="LZ26" s="62"/>
      <c r="MA26" s="62"/>
      <c r="MB26" s="62"/>
      <c r="MC26" s="62"/>
      <c r="MD26" s="62"/>
      <c r="ME26" s="62"/>
      <c r="MF26" s="62"/>
      <c r="MG26" s="62"/>
      <c r="MH26" s="62"/>
      <c r="MI26" s="62"/>
      <c r="MJ26" s="62"/>
      <c r="MK26" s="62"/>
      <c r="ML26" s="62"/>
      <c r="MM26" s="62"/>
      <c r="MN26" s="62"/>
      <c r="MO26" s="62"/>
      <c r="MP26" s="62"/>
      <c r="MQ26" s="62"/>
      <c r="MR26" s="62"/>
      <c r="MS26" s="62"/>
      <c r="MT26" s="62"/>
      <c r="MU26" s="62"/>
      <c r="MV26" s="62"/>
      <c r="MW26" s="62"/>
      <c r="MX26" s="62"/>
      <c r="MY26" s="62"/>
      <c r="MZ26" s="62"/>
      <c r="NA26" s="62"/>
      <c r="NB26" s="62"/>
      <c r="NC26" s="62"/>
      <c r="ND26" s="62"/>
      <c r="NE26" s="62"/>
      <c r="NF26" s="62"/>
      <c r="NG26" s="62"/>
      <c r="NH26" s="62"/>
      <c r="NI26" s="62"/>
      <c r="NJ26" s="62"/>
      <c r="NK26" s="62"/>
      <c r="NL26" s="62"/>
      <c r="NM26" s="62"/>
      <c r="NN26" s="62"/>
      <c r="NO26" s="62"/>
      <c r="NP26" s="62"/>
      <c r="NQ26" s="62"/>
      <c r="NR26" s="62"/>
      <c r="NS26" s="62"/>
      <c r="NT26" s="62"/>
      <c r="NU26" s="62"/>
      <c r="NV26" s="62"/>
      <c r="NW26" s="62"/>
      <c r="NX26" s="62"/>
      <c r="NY26" s="62"/>
      <c r="NZ26" s="62"/>
      <c r="OA26" s="62"/>
      <c r="OB26" s="62"/>
      <c r="OC26" s="62"/>
      <c r="OD26" s="62"/>
      <c r="OE26" s="62"/>
      <c r="OF26" s="62"/>
      <c r="OG26" s="62"/>
      <c r="OH26" s="62"/>
      <c r="OI26" s="62"/>
      <c r="OJ26" s="62"/>
      <c r="OK26" s="62"/>
      <c r="OL26" s="62"/>
      <c r="OM26" s="62"/>
      <c r="ON26" s="62"/>
      <c r="OO26" s="62"/>
      <c r="OP26" s="62"/>
      <c r="OQ26" s="62"/>
      <c r="OR26" s="62"/>
      <c r="OS26" s="62"/>
      <c r="OT26" s="62"/>
      <c r="OU26" s="62"/>
      <c r="OV26" s="62"/>
      <c r="OW26" s="62"/>
      <c r="OX26" s="62"/>
      <c r="OY26" s="62"/>
      <c r="OZ26" s="62"/>
      <c r="PA26" s="62"/>
      <c r="PB26" s="62"/>
      <c r="PC26" s="62"/>
      <c r="PD26" s="62"/>
      <c r="PE26" s="62"/>
    </row>
    <row r="27" spans="1:462" s="63" customFormat="1" ht="96" customHeight="1" x14ac:dyDescent="0.25">
      <c r="A27" s="236" t="s">
        <v>11</v>
      </c>
      <c r="B27" s="32"/>
      <c r="C27" s="44" t="s">
        <v>57</v>
      </c>
      <c r="D27" s="203">
        <v>36</v>
      </c>
      <c r="E27" s="203">
        <v>2</v>
      </c>
      <c r="F27" s="45" t="s">
        <v>58</v>
      </c>
      <c r="G27" s="237" t="s">
        <v>21</v>
      </c>
      <c r="H27" s="249">
        <v>2201.6</v>
      </c>
      <c r="I27" s="250">
        <v>28.9</v>
      </c>
      <c r="J27" s="46"/>
      <c r="K27" s="47"/>
      <c r="L27" s="230" t="s">
        <v>73</v>
      </c>
      <c r="M27" s="60" t="s">
        <v>79</v>
      </c>
      <c r="N27" s="61"/>
      <c r="O27" s="41"/>
      <c r="P27" s="55"/>
      <c r="Q27" s="42"/>
      <c r="R27" s="34"/>
      <c r="S27" s="42"/>
      <c r="T27" s="42"/>
      <c r="U27" s="42"/>
      <c r="V27" s="42"/>
      <c r="W27" s="42"/>
      <c r="X27" s="42"/>
      <c r="Y27" s="43"/>
      <c r="Z27" s="43">
        <f>I27</f>
        <v>28.9</v>
      </c>
      <c r="AA27" s="43"/>
      <c r="AB27" s="43"/>
      <c r="AC27" s="43"/>
      <c r="AD27" s="43"/>
      <c r="AE27" s="48"/>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2"/>
      <c r="HW27" s="62"/>
      <c r="HX27" s="62"/>
      <c r="HY27" s="62"/>
      <c r="HZ27" s="62"/>
      <c r="IA27" s="62"/>
      <c r="IB27" s="62"/>
      <c r="IC27" s="62"/>
      <c r="ID27" s="62"/>
      <c r="IE27" s="62"/>
      <c r="IF27" s="62"/>
      <c r="IG27" s="62"/>
      <c r="IH27" s="62"/>
      <c r="II27" s="62"/>
      <c r="IJ27" s="62"/>
      <c r="IK27" s="62"/>
      <c r="IL27" s="62"/>
      <c r="IM27" s="62"/>
      <c r="IN27" s="62"/>
      <c r="IO27" s="62"/>
      <c r="IP27" s="62"/>
      <c r="IQ27" s="62"/>
      <c r="IR27" s="62"/>
      <c r="IS27" s="62"/>
      <c r="IT27" s="62"/>
      <c r="IU27" s="62"/>
      <c r="IV27" s="62"/>
      <c r="IW27" s="62"/>
      <c r="IX27" s="62"/>
      <c r="IY27" s="62"/>
      <c r="IZ27" s="62"/>
      <c r="JA27" s="62"/>
      <c r="JB27" s="62"/>
      <c r="JC27" s="62"/>
      <c r="JD27" s="62"/>
      <c r="JE27" s="62"/>
      <c r="JF27" s="62"/>
      <c r="JG27" s="62"/>
      <c r="JH27" s="62"/>
      <c r="JI27" s="62"/>
      <c r="JJ27" s="62"/>
      <c r="JK27" s="62"/>
      <c r="JL27" s="62"/>
      <c r="JM27" s="62"/>
      <c r="JN27" s="62"/>
      <c r="JO27" s="62"/>
      <c r="JP27" s="62"/>
      <c r="JQ27" s="62"/>
      <c r="JR27" s="62"/>
      <c r="JS27" s="62"/>
      <c r="JT27" s="62"/>
      <c r="JU27" s="62"/>
      <c r="JV27" s="62"/>
      <c r="JW27" s="62"/>
      <c r="JX27" s="62"/>
      <c r="JY27" s="62"/>
      <c r="JZ27" s="62"/>
      <c r="KA27" s="62"/>
      <c r="KB27" s="62"/>
      <c r="KC27" s="62"/>
      <c r="KD27" s="62"/>
      <c r="KE27" s="62"/>
      <c r="KF27" s="62"/>
      <c r="KG27" s="62"/>
      <c r="KH27" s="62"/>
      <c r="KI27" s="62"/>
      <c r="KJ27" s="62"/>
      <c r="KK27" s="62"/>
      <c r="KL27" s="62"/>
      <c r="KM27" s="62"/>
      <c r="KN27" s="62"/>
      <c r="KO27" s="62"/>
      <c r="KP27" s="62"/>
      <c r="KQ27" s="62"/>
      <c r="KR27" s="62"/>
      <c r="KS27" s="62"/>
      <c r="KT27" s="62"/>
      <c r="KU27" s="62"/>
      <c r="KV27" s="62"/>
      <c r="KW27" s="62"/>
      <c r="KX27" s="62"/>
      <c r="KY27" s="62"/>
      <c r="KZ27" s="62"/>
      <c r="LA27" s="62"/>
      <c r="LB27" s="62"/>
      <c r="LC27" s="62"/>
      <c r="LD27" s="62"/>
      <c r="LE27" s="62"/>
      <c r="LF27" s="62"/>
      <c r="LG27" s="62"/>
      <c r="LH27" s="62"/>
      <c r="LI27" s="62"/>
      <c r="LJ27" s="62"/>
      <c r="LK27" s="62"/>
      <c r="LL27" s="62"/>
      <c r="LM27" s="62"/>
      <c r="LN27" s="62"/>
      <c r="LO27" s="62"/>
      <c r="LP27" s="62"/>
      <c r="LQ27" s="62"/>
      <c r="LR27" s="62"/>
      <c r="LS27" s="62"/>
      <c r="LT27" s="62"/>
      <c r="LU27" s="62"/>
      <c r="LV27" s="62"/>
      <c r="LW27" s="62"/>
      <c r="LX27" s="62"/>
      <c r="LY27" s="62"/>
      <c r="LZ27" s="62"/>
      <c r="MA27" s="62"/>
      <c r="MB27" s="62"/>
      <c r="MC27" s="62"/>
      <c r="MD27" s="62"/>
      <c r="ME27" s="62"/>
      <c r="MF27" s="62"/>
      <c r="MG27" s="62"/>
      <c r="MH27" s="62"/>
      <c r="MI27" s="62"/>
      <c r="MJ27" s="62"/>
      <c r="MK27" s="62"/>
      <c r="ML27" s="62"/>
      <c r="MM27" s="62"/>
      <c r="MN27" s="62"/>
      <c r="MO27" s="62"/>
      <c r="MP27" s="62"/>
      <c r="MQ27" s="62"/>
      <c r="MR27" s="62"/>
      <c r="MS27" s="62"/>
      <c r="MT27" s="62"/>
      <c r="MU27" s="62"/>
      <c r="MV27" s="62"/>
      <c r="MW27" s="62"/>
      <c r="MX27" s="62"/>
      <c r="MY27" s="62"/>
      <c r="MZ27" s="62"/>
      <c r="NA27" s="62"/>
      <c r="NB27" s="62"/>
      <c r="NC27" s="62"/>
      <c r="ND27" s="62"/>
      <c r="NE27" s="62"/>
      <c r="NF27" s="62"/>
      <c r="NG27" s="62"/>
      <c r="NH27" s="62"/>
      <c r="NI27" s="62"/>
      <c r="NJ27" s="62"/>
      <c r="NK27" s="62"/>
      <c r="NL27" s="62"/>
      <c r="NM27" s="62"/>
      <c r="NN27" s="62"/>
      <c r="NO27" s="62"/>
      <c r="NP27" s="62"/>
      <c r="NQ27" s="62"/>
      <c r="NR27" s="62"/>
      <c r="NS27" s="62"/>
      <c r="NT27" s="62"/>
      <c r="NU27" s="62"/>
      <c r="NV27" s="62"/>
      <c r="NW27" s="62"/>
      <c r="NX27" s="62"/>
      <c r="NY27" s="62"/>
      <c r="NZ27" s="62"/>
      <c r="OA27" s="62"/>
      <c r="OB27" s="62"/>
      <c r="OC27" s="62"/>
      <c r="OD27" s="62"/>
      <c r="OE27" s="62"/>
      <c r="OF27" s="62"/>
      <c r="OG27" s="62"/>
      <c r="OH27" s="62"/>
      <c r="OI27" s="62"/>
      <c r="OJ27" s="62"/>
      <c r="OK27" s="62"/>
      <c r="OL27" s="62"/>
      <c r="OM27" s="62"/>
      <c r="ON27" s="62"/>
      <c r="OO27" s="62"/>
      <c r="OP27" s="62"/>
      <c r="OQ27" s="62"/>
      <c r="OR27" s="62"/>
      <c r="OS27" s="62"/>
      <c r="OT27" s="62"/>
      <c r="OU27" s="62"/>
      <c r="OV27" s="62"/>
      <c r="OW27" s="62"/>
      <c r="OX27" s="62"/>
      <c r="OY27" s="62"/>
      <c r="OZ27" s="62"/>
      <c r="PA27" s="62"/>
      <c r="PB27" s="62"/>
      <c r="PC27" s="62"/>
      <c r="PD27" s="62"/>
      <c r="PE27" s="62"/>
    </row>
    <row r="28" spans="1:462" s="168" customFormat="1" ht="32.25" customHeight="1" x14ac:dyDescent="0.25">
      <c r="A28" s="241" t="s">
        <v>14</v>
      </c>
      <c r="B28" s="158"/>
      <c r="C28" s="336" t="s">
        <v>15</v>
      </c>
      <c r="D28" s="337"/>
      <c r="E28" s="337"/>
      <c r="F28" s="337"/>
      <c r="G28" s="154"/>
      <c r="H28" s="155"/>
      <c r="I28" s="156"/>
      <c r="J28" s="169"/>
      <c r="K28" s="174"/>
      <c r="L28" s="231"/>
      <c r="M28" s="158"/>
      <c r="N28" s="159" t="s">
        <v>115</v>
      </c>
      <c r="O28" s="160"/>
      <c r="P28" s="161"/>
      <c r="Q28" s="162"/>
      <c r="R28" s="163"/>
      <c r="S28" s="162"/>
      <c r="T28" s="162"/>
      <c r="U28" s="162"/>
      <c r="V28" s="162"/>
      <c r="W28" s="162"/>
      <c r="X28" s="162"/>
      <c r="Y28" s="164"/>
      <c r="Z28" s="164"/>
      <c r="AA28" s="164"/>
      <c r="AB28" s="164"/>
      <c r="AC28" s="164"/>
      <c r="AD28" s="165"/>
      <c r="AE28" s="165"/>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G28" s="167"/>
      <c r="BH28" s="167"/>
      <c r="BI28" s="167"/>
      <c r="BJ28" s="167"/>
      <c r="BK28" s="167"/>
      <c r="BL28" s="167"/>
      <c r="BM28" s="167"/>
      <c r="BN28" s="167"/>
      <c r="BO28" s="167"/>
      <c r="BP28" s="167"/>
      <c r="BQ28" s="167"/>
      <c r="BR28" s="167"/>
      <c r="BS28" s="167"/>
      <c r="BT28" s="167"/>
      <c r="BU28" s="167"/>
      <c r="BV28" s="167"/>
      <c r="BW28" s="167"/>
      <c r="BX28" s="167"/>
      <c r="BY28" s="167"/>
      <c r="BZ28" s="167"/>
      <c r="CA28" s="167"/>
      <c r="CB28" s="167"/>
      <c r="CC28" s="167"/>
      <c r="CD28" s="167"/>
      <c r="CE28" s="167"/>
      <c r="CF28" s="167"/>
      <c r="CG28" s="167"/>
      <c r="CH28" s="167"/>
      <c r="CI28" s="167"/>
      <c r="CJ28" s="167"/>
      <c r="CK28" s="167"/>
      <c r="CL28" s="167"/>
      <c r="CM28" s="167"/>
      <c r="CN28" s="167"/>
      <c r="CO28" s="167"/>
      <c r="CP28" s="167"/>
      <c r="CQ28" s="167"/>
      <c r="CR28" s="167"/>
      <c r="CS28" s="167"/>
      <c r="CT28" s="167"/>
      <c r="CU28" s="167"/>
      <c r="CV28" s="167"/>
      <c r="CW28" s="167"/>
      <c r="CX28" s="167"/>
      <c r="CY28" s="167"/>
      <c r="CZ28" s="167"/>
      <c r="DA28" s="167"/>
      <c r="DB28" s="167"/>
      <c r="DC28" s="167"/>
      <c r="DD28" s="167"/>
      <c r="DE28" s="167"/>
      <c r="DF28" s="167"/>
      <c r="DG28" s="167"/>
      <c r="DH28" s="167"/>
      <c r="DI28" s="167"/>
      <c r="DJ28" s="167"/>
      <c r="DK28" s="167"/>
      <c r="DL28" s="167"/>
      <c r="DM28" s="167"/>
      <c r="DN28" s="167"/>
      <c r="DO28" s="167"/>
      <c r="DP28" s="167"/>
      <c r="DQ28" s="167"/>
      <c r="DR28" s="167"/>
      <c r="DS28" s="167"/>
      <c r="DT28" s="167"/>
      <c r="DU28" s="167"/>
      <c r="DV28" s="167"/>
      <c r="DW28" s="167"/>
      <c r="DX28" s="167"/>
      <c r="DY28" s="167"/>
      <c r="DZ28" s="167"/>
      <c r="EA28" s="167"/>
      <c r="EB28" s="167"/>
      <c r="EC28" s="167"/>
      <c r="ED28" s="167"/>
      <c r="EE28" s="167"/>
      <c r="EF28" s="167"/>
      <c r="EG28" s="167"/>
      <c r="EH28" s="167"/>
      <c r="EI28" s="167"/>
      <c r="EJ28" s="167"/>
      <c r="EK28" s="167"/>
      <c r="EL28" s="167"/>
      <c r="EM28" s="167"/>
      <c r="EN28" s="167"/>
      <c r="EO28" s="167"/>
      <c r="EP28" s="167"/>
      <c r="EQ28" s="167"/>
      <c r="ER28" s="167"/>
      <c r="ES28" s="167"/>
      <c r="ET28" s="167"/>
      <c r="EU28" s="167"/>
      <c r="EV28" s="167"/>
      <c r="EW28" s="167"/>
      <c r="EX28" s="167"/>
      <c r="EY28" s="167"/>
      <c r="EZ28" s="167"/>
      <c r="FA28" s="167"/>
      <c r="FB28" s="167"/>
      <c r="FC28" s="167"/>
      <c r="FD28" s="167"/>
      <c r="FE28" s="167"/>
      <c r="FF28" s="167"/>
      <c r="FG28" s="167"/>
      <c r="FH28" s="167"/>
      <c r="FI28" s="167"/>
      <c r="FJ28" s="167"/>
      <c r="FK28" s="167"/>
      <c r="FL28" s="167"/>
      <c r="FM28" s="167"/>
      <c r="FN28" s="167"/>
      <c r="FO28" s="167"/>
      <c r="FP28" s="167"/>
      <c r="FQ28" s="167"/>
      <c r="FR28" s="167"/>
      <c r="FS28" s="167"/>
      <c r="FT28" s="167"/>
      <c r="FU28" s="167"/>
      <c r="FV28" s="167"/>
      <c r="FW28" s="167"/>
      <c r="FX28" s="167"/>
      <c r="FY28" s="167"/>
      <c r="FZ28" s="167"/>
      <c r="GA28" s="167"/>
      <c r="GB28" s="167"/>
      <c r="GC28" s="167"/>
      <c r="GD28" s="167"/>
      <c r="GE28" s="167"/>
      <c r="GF28" s="167"/>
      <c r="GG28" s="167"/>
      <c r="GH28" s="167"/>
      <c r="GI28" s="167"/>
      <c r="GJ28" s="167"/>
      <c r="GK28" s="167"/>
      <c r="GL28" s="167"/>
      <c r="GM28" s="167"/>
      <c r="GN28" s="167"/>
      <c r="GO28" s="167"/>
      <c r="GP28" s="167"/>
      <c r="GQ28" s="167"/>
      <c r="GR28" s="167"/>
      <c r="GS28" s="167"/>
      <c r="GT28" s="167"/>
      <c r="GU28" s="167"/>
      <c r="GV28" s="167"/>
      <c r="GW28" s="167"/>
      <c r="GX28" s="167"/>
      <c r="GY28" s="167"/>
      <c r="GZ28" s="167"/>
      <c r="HA28" s="167"/>
      <c r="HB28" s="167"/>
      <c r="HC28" s="167"/>
      <c r="HD28" s="167"/>
      <c r="HE28" s="167"/>
      <c r="HF28" s="167"/>
      <c r="HG28" s="167"/>
      <c r="HH28" s="167"/>
      <c r="HI28" s="167"/>
      <c r="HJ28" s="167"/>
      <c r="HK28" s="167"/>
      <c r="HL28" s="167"/>
      <c r="HM28" s="167"/>
      <c r="HN28" s="167"/>
      <c r="HO28" s="167"/>
      <c r="HP28" s="167"/>
      <c r="HQ28" s="167"/>
      <c r="HR28" s="167"/>
      <c r="HS28" s="167"/>
      <c r="HT28" s="167"/>
      <c r="HU28" s="167"/>
      <c r="HV28" s="167"/>
      <c r="HW28" s="167"/>
      <c r="HX28" s="167"/>
      <c r="HY28" s="167"/>
      <c r="HZ28" s="167"/>
      <c r="IA28" s="167"/>
      <c r="IB28" s="167"/>
      <c r="IC28" s="167"/>
      <c r="ID28" s="167"/>
      <c r="IE28" s="167"/>
      <c r="IF28" s="167"/>
      <c r="IG28" s="167"/>
      <c r="IH28" s="167"/>
      <c r="II28" s="167"/>
      <c r="IJ28" s="167"/>
      <c r="IK28" s="167"/>
      <c r="IL28" s="167"/>
      <c r="IM28" s="167"/>
      <c r="IN28" s="167"/>
      <c r="IO28" s="167"/>
      <c r="IP28" s="167"/>
      <c r="IQ28" s="167"/>
      <c r="IR28" s="167"/>
      <c r="IS28" s="167"/>
      <c r="IT28" s="167"/>
      <c r="IU28" s="167"/>
      <c r="IV28" s="167"/>
      <c r="IW28" s="167"/>
      <c r="IX28" s="167"/>
      <c r="IY28" s="167"/>
      <c r="IZ28" s="167"/>
      <c r="JA28" s="167"/>
      <c r="JB28" s="167"/>
      <c r="JC28" s="167"/>
      <c r="JD28" s="167"/>
      <c r="JE28" s="167"/>
      <c r="JF28" s="167"/>
      <c r="JG28" s="167"/>
      <c r="JH28" s="167"/>
      <c r="JI28" s="167"/>
      <c r="JJ28" s="167"/>
      <c r="JK28" s="167"/>
      <c r="JL28" s="167"/>
      <c r="JM28" s="167"/>
      <c r="JN28" s="167"/>
      <c r="JO28" s="167"/>
      <c r="JP28" s="167"/>
      <c r="JQ28" s="167"/>
      <c r="JR28" s="167"/>
      <c r="JS28" s="167"/>
      <c r="JT28" s="167"/>
      <c r="JU28" s="167"/>
      <c r="JV28" s="167"/>
      <c r="JW28" s="167"/>
      <c r="JX28" s="167"/>
      <c r="JY28" s="167"/>
      <c r="JZ28" s="167"/>
      <c r="KA28" s="167"/>
      <c r="KB28" s="167"/>
      <c r="KC28" s="167"/>
      <c r="KD28" s="167"/>
      <c r="KE28" s="167"/>
      <c r="KF28" s="167"/>
      <c r="KG28" s="167"/>
      <c r="KH28" s="167"/>
      <c r="KI28" s="167"/>
      <c r="KJ28" s="167"/>
      <c r="KK28" s="167"/>
      <c r="KL28" s="167"/>
      <c r="KM28" s="167"/>
      <c r="KN28" s="167"/>
      <c r="KO28" s="167"/>
      <c r="KP28" s="167"/>
      <c r="KQ28" s="167"/>
      <c r="KR28" s="167"/>
      <c r="KS28" s="167"/>
      <c r="KT28" s="167"/>
      <c r="KU28" s="167"/>
      <c r="KV28" s="167"/>
      <c r="KW28" s="167"/>
      <c r="KX28" s="167"/>
      <c r="KY28" s="167"/>
      <c r="KZ28" s="167"/>
      <c r="LA28" s="167"/>
      <c r="LB28" s="167"/>
      <c r="LC28" s="167"/>
      <c r="LD28" s="167"/>
      <c r="LE28" s="167"/>
      <c r="LF28" s="167"/>
      <c r="LG28" s="167"/>
      <c r="LH28" s="167"/>
      <c r="LI28" s="167"/>
      <c r="LJ28" s="167"/>
      <c r="LK28" s="167"/>
      <c r="LL28" s="167"/>
      <c r="LM28" s="167"/>
      <c r="LN28" s="167"/>
      <c r="LO28" s="167"/>
      <c r="LP28" s="167"/>
      <c r="LQ28" s="167"/>
      <c r="LR28" s="167"/>
      <c r="LS28" s="167"/>
      <c r="LT28" s="167"/>
      <c r="LU28" s="167"/>
      <c r="LV28" s="167"/>
      <c r="LW28" s="167"/>
      <c r="LX28" s="167"/>
      <c r="LY28" s="167"/>
      <c r="LZ28" s="167"/>
      <c r="MA28" s="167"/>
      <c r="MB28" s="167"/>
      <c r="MC28" s="167"/>
      <c r="MD28" s="167"/>
      <c r="ME28" s="167"/>
      <c r="MF28" s="167"/>
      <c r="MG28" s="167"/>
      <c r="MH28" s="167"/>
      <c r="MI28" s="167"/>
      <c r="MJ28" s="167"/>
      <c r="MK28" s="167"/>
      <c r="ML28" s="167"/>
      <c r="MM28" s="167"/>
      <c r="MN28" s="167"/>
      <c r="MO28" s="167"/>
      <c r="MP28" s="167"/>
      <c r="MQ28" s="167"/>
      <c r="MR28" s="167"/>
      <c r="MS28" s="167"/>
      <c r="MT28" s="167"/>
      <c r="MU28" s="167"/>
      <c r="MV28" s="167"/>
      <c r="MW28" s="167"/>
      <c r="MX28" s="167"/>
      <c r="MY28" s="167"/>
      <c r="MZ28" s="167"/>
      <c r="NA28" s="167"/>
      <c r="NB28" s="167"/>
      <c r="NC28" s="167"/>
      <c r="ND28" s="167"/>
      <c r="NE28" s="167"/>
      <c r="NF28" s="167"/>
      <c r="NG28" s="167"/>
      <c r="NH28" s="167"/>
      <c r="NI28" s="167"/>
      <c r="NJ28" s="167"/>
      <c r="NK28" s="167"/>
      <c r="NL28" s="167"/>
      <c r="NM28" s="167"/>
      <c r="NN28" s="167"/>
      <c r="NO28" s="167"/>
      <c r="NP28" s="167"/>
      <c r="NQ28" s="167"/>
      <c r="NR28" s="167"/>
      <c r="NS28" s="167"/>
      <c r="NT28" s="167"/>
      <c r="NU28" s="167"/>
      <c r="NV28" s="167"/>
      <c r="NW28" s="167"/>
      <c r="NX28" s="167"/>
      <c r="NY28" s="167"/>
      <c r="NZ28" s="167"/>
      <c r="OA28" s="167"/>
      <c r="OB28" s="167"/>
      <c r="OC28" s="167"/>
      <c r="OD28" s="167"/>
      <c r="OE28" s="167"/>
      <c r="OF28" s="167"/>
      <c r="OG28" s="167"/>
      <c r="OH28" s="167"/>
      <c r="OI28" s="167"/>
      <c r="OJ28" s="167"/>
      <c r="OK28" s="167"/>
      <c r="OL28" s="167"/>
      <c r="OM28" s="167"/>
      <c r="ON28" s="167"/>
      <c r="OO28" s="167"/>
      <c r="OP28" s="167"/>
      <c r="OQ28" s="167"/>
      <c r="OR28" s="167"/>
      <c r="OS28" s="167"/>
      <c r="OT28" s="167"/>
      <c r="OU28" s="167"/>
      <c r="OV28" s="167"/>
      <c r="OW28" s="167"/>
      <c r="OX28" s="167"/>
      <c r="OY28" s="167"/>
      <c r="OZ28" s="167"/>
      <c r="PA28" s="167"/>
      <c r="PB28" s="167"/>
      <c r="PC28" s="167"/>
      <c r="PD28" s="167"/>
      <c r="PE28" s="167"/>
    </row>
    <row r="29" spans="1:462" s="168" customFormat="1" ht="48" customHeight="1" x14ac:dyDescent="0.25">
      <c r="A29" s="251" t="s">
        <v>11</v>
      </c>
      <c r="B29" s="158"/>
      <c r="C29" s="291" t="s">
        <v>99</v>
      </c>
      <c r="D29" s="292"/>
      <c r="E29" s="292"/>
      <c r="F29" s="293"/>
      <c r="G29" s="154"/>
      <c r="H29" s="155"/>
      <c r="I29" s="156"/>
      <c r="J29" s="169"/>
      <c r="K29" s="174"/>
      <c r="L29" s="232" t="s">
        <v>73</v>
      </c>
      <c r="M29" s="158"/>
      <c r="N29" s="190"/>
      <c r="O29" s="160"/>
      <c r="P29" s="161"/>
      <c r="Q29" s="162"/>
      <c r="R29" s="163"/>
      <c r="S29" s="162"/>
      <c r="T29" s="162"/>
      <c r="U29" s="162"/>
      <c r="V29" s="162"/>
      <c r="W29" s="162"/>
      <c r="X29" s="162"/>
      <c r="Y29" s="164"/>
      <c r="Z29" s="164"/>
      <c r="AA29" s="164"/>
      <c r="AB29" s="164"/>
      <c r="AC29" s="164"/>
      <c r="AD29" s="165"/>
      <c r="AE29" s="165"/>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7"/>
      <c r="BN29" s="167"/>
      <c r="BO29" s="167"/>
      <c r="BP29" s="167"/>
      <c r="BQ29" s="167"/>
      <c r="BR29" s="167"/>
      <c r="BS29" s="167"/>
      <c r="BT29" s="167"/>
      <c r="BU29" s="167"/>
      <c r="BV29" s="167"/>
      <c r="BW29" s="167"/>
      <c r="BX29" s="167"/>
      <c r="BY29" s="167"/>
      <c r="BZ29" s="167"/>
      <c r="CA29" s="167"/>
      <c r="CB29" s="167"/>
      <c r="CC29" s="167"/>
      <c r="CD29" s="167"/>
      <c r="CE29" s="167"/>
      <c r="CF29" s="167"/>
      <c r="CG29" s="167"/>
      <c r="CH29" s="167"/>
      <c r="CI29" s="167"/>
      <c r="CJ29" s="167"/>
      <c r="CK29" s="167"/>
      <c r="CL29" s="167"/>
      <c r="CM29" s="167"/>
      <c r="CN29" s="167"/>
      <c r="CO29" s="167"/>
      <c r="CP29" s="167"/>
      <c r="CQ29" s="167"/>
      <c r="CR29" s="167"/>
      <c r="CS29" s="167"/>
      <c r="CT29" s="167"/>
      <c r="CU29" s="167"/>
      <c r="CV29" s="167"/>
      <c r="CW29" s="167"/>
      <c r="CX29" s="167"/>
      <c r="CY29" s="167"/>
      <c r="CZ29" s="167"/>
      <c r="DA29" s="167"/>
      <c r="DB29" s="167"/>
      <c r="DC29" s="167"/>
      <c r="DD29" s="167"/>
      <c r="DE29" s="167"/>
      <c r="DF29" s="167"/>
      <c r="DG29" s="167"/>
      <c r="DH29" s="167"/>
      <c r="DI29" s="167"/>
      <c r="DJ29" s="167"/>
      <c r="DK29" s="167"/>
      <c r="DL29" s="167"/>
      <c r="DM29" s="167"/>
      <c r="DN29" s="167"/>
      <c r="DO29" s="167"/>
      <c r="DP29" s="167"/>
      <c r="DQ29" s="167"/>
      <c r="DR29" s="167"/>
      <c r="DS29" s="167"/>
      <c r="DT29" s="167"/>
      <c r="DU29" s="167"/>
      <c r="DV29" s="167"/>
      <c r="DW29" s="167"/>
      <c r="DX29" s="167"/>
      <c r="DY29" s="167"/>
      <c r="DZ29" s="167"/>
      <c r="EA29" s="167"/>
      <c r="EB29" s="167"/>
      <c r="EC29" s="167"/>
      <c r="ED29" s="167"/>
      <c r="EE29" s="167"/>
      <c r="EF29" s="167"/>
      <c r="EG29" s="167"/>
      <c r="EH29" s="167"/>
      <c r="EI29" s="167"/>
      <c r="EJ29" s="167"/>
      <c r="EK29" s="167"/>
      <c r="EL29" s="167"/>
      <c r="EM29" s="167"/>
      <c r="EN29" s="167"/>
      <c r="EO29" s="167"/>
      <c r="EP29" s="167"/>
      <c r="EQ29" s="167"/>
      <c r="ER29" s="167"/>
      <c r="ES29" s="167"/>
      <c r="ET29" s="167"/>
      <c r="EU29" s="167"/>
      <c r="EV29" s="167"/>
      <c r="EW29" s="167"/>
      <c r="EX29" s="167"/>
      <c r="EY29" s="167"/>
      <c r="EZ29" s="167"/>
      <c r="FA29" s="167"/>
      <c r="FB29" s="167"/>
      <c r="FC29" s="167"/>
      <c r="FD29" s="167"/>
      <c r="FE29" s="167"/>
      <c r="FF29" s="167"/>
      <c r="FG29" s="167"/>
      <c r="FH29" s="167"/>
      <c r="FI29" s="167"/>
      <c r="FJ29" s="167"/>
      <c r="FK29" s="167"/>
      <c r="FL29" s="167"/>
      <c r="FM29" s="167"/>
      <c r="FN29" s="167"/>
      <c r="FO29" s="167"/>
      <c r="FP29" s="167"/>
      <c r="FQ29" s="167"/>
      <c r="FR29" s="167"/>
      <c r="FS29" s="167"/>
      <c r="FT29" s="167"/>
      <c r="FU29" s="167"/>
      <c r="FV29" s="167"/>
      <c r="FW29" s="167"/>
      <c r="FX29" s="167"/>
      <c r="FY29" s="167"/>
      <c r="FZ29" s="167"/>
      <c r="GA29" s="167"/>
      <c r="GB29" s="167"/>
      <c r="GC29" s="167"/>
      <c r="GD29" s="167"/>
      <c r="GE29" s="167"/>
      <c r="GF29" s="167"/>
      <c r="GG29" s="167"/>
      <c r="GH29" s="167"/>
      <c r="GI29" s="167"/>
      <c r="GJ29" s="167"/>
      <c r="GK29" s="167"/>
      <c r="GL29" s="167"/>
      <c r="GM29" s="167"/>
      <c r="GN29" s="167"/>
      <c r="GO29" s="167"/>
      <c r="GP29" s="167"/>
      <c r="GQ29" s="167"/>
      <c r="GR29" s="167"/>
      <c r="GS29" s="167"/>
      <c r="GT29" s="167"/>
      <c r="GU29" s="167"/>
      <c r="GV29" s="167"/>
      <c r="GW29" s="167"/>
      <c r="GX29" s="167"/>
      <c r="GY29" s="167"/>
      <c r="GZ29" s="167"/>
      <c r="HA29" s="167"/>
      <c r="HB29" s="167"/>
      <c r="HC29" s="167"/>
      <c r="HD29" s="167"/>
      <c r="HE29" s="167"/>
      <c r="HF29" s="167"/>
      <c r="HG29" s="167"/>
      <c r="HH29" s="167"/>
      <c r="HI29" s="167"/>
      <c r="HJ29" s="167"/>
      <c r="HK29" s="167"/>
      <c r="HL29" s="167"/>
      <c r="HM29" s="167"/>
      <c r="HN29" s="167"/>
      <c r="HO29" s="167"/>
      <c r="HP29" s="167"/>
      <c r="HQ29" s="167"/>
      <c r="HR29" s="167"/>
      <c r="HS29" s="167"/>
      <c r="HT29" s="167"/>
      <c r="HU29" s="167"/>
      <c r="HV29" s="167"/>
      <c r="HW29" s="167"/>
      <c r="HX29" s="167"/>
      <c r="HY29" s="167"/>
      <c r="HZ29" s="167"/>
      <c r="IA29" s="167"/>
      <c r="IB29" s="167"/>
      <c r="IC29" s="167"/>
      <c r="ID29" s="167"/>
      <c r="IE29" s="167"/>
      <c r="IF29" s="167"/>
      <c r="IG29" s="167"/>
      <c r="IH29" s="167"/>
      <c r="II29" s="167"/>
      <c r="IJ29" s="167"/>
      <c r="IK29" s="167"/>
      <c r="IL29" s="167"/>
      <c r="IM29" s="167"/>
      <c r="IN29" s="167"/>
      <c r="IO29" s="167"/>
      <c r="IP29" s="167"/>
      <c r="IQ29" s="167"/>
      <c r="IR29" s="167"/>
      <c r="IS29" s="167"/>
      <c r="IT29" s="167"/>
      <c r="IU29" s="167"/>
      <c r="IV29" s="167"/>
      <c r="IW29" s="167"/>
      <c r="IX29" s="167"/>
      <c r="IY29" s="167"/>
      <c r="IZ29" s="167"/>
      <c r="JA29" s="167"/>
      <c r="JB29" s="167"/>
      <c r="JC29" s="167"/>
      <c r="JD29" s="167"/>
      <c r="JE29" s="167"/>
      <c r="JF29" s="167"/>
      <c r="JG29" s="167"/>
      <c r="JH29" s="167"/>
      <c r="JI29" s="167"/>
      <c r="JJ29" s="167"/>
      <c r="JK29" s="167"/>
      <c r="JL29" s="167"/>
      <c r="JM29" s="167"/>
      <c r="JN29" s="167"/>
      <c r="JO29" s="167"/>
      <c r="JP29" s="167"/>
      <c r="JQ29" s="167"/>
      <c r="JR29" s="167"/>
      <c r="JS29" s="167"/>
      <c r="JT29" s="167"/>
      <c r="JU29" s="167"/>
      <c r="JV29" s="167"/>
      <c r="JW29" s="167"/>
      <c r="JX29" s="167"/>
      <c r="JY29" s="167"/>
      <c r="JZ29" s="167"/>
      <c r="KA29" s="167"/>
      <c r="KB29" s="167"/>
      <c r="KC29" s="167"/>
      <c r="KD29" s="167"/>
      <c r="KE29" s="167"/>
      <c r="KF29" s="167"/>
      <c r="KG29" s="167"/>
      <c r="KH29" s="167"/>
      <c r="KI29" s="167"/>
      <c r="KJ29" s="167"/>
      <c r="KK29" s="167"/>
      <c r="KL29" s="167"/>
      <c r="KM29" s="167"/>
      <c r="KN29" s="167"/>
      <c r="KO29" s="167"/>
      <c r="KP29" s="167"/>
      <c r="KQ29" s="167"/>
      <c r="KR29" s="167"/>
      <c r="KS29" s="167"/>
      <c r="KT29" s="167"/>
      <c r="KU29" s="167"/>
      <c r="KV29" s="167"/>
      <c r="KW29" s="167"/>
      <c r="KX29" s="167"/>
      <c r="KY29" s="167"/>
      <c r="KZ29" s="167"/>
      <c r="LA29" s="167"/>
      <c r="LB29" s="167"/>
      <c r="LC29" s="167"/>
      <c r="LD29" s="167"/>
      <c r="LE29" s="167"/>
      <c r="LF29" s="167"/>
      <c r="LG29" s="167"/>
      <c r="LH29" s="167"/>
      <c r="LI29" s="167"/>
      <c r="LJ29" s="167"/>
      <c r="LK29" s="167"/>
      <c r="LL29" s="167"/>
      <c r="LM29" s="167"/>
      <c r="LN29" s="167"/>
      <c r="LO29" s="167"/>
      <c r="LP29" s="167"/>
      <c r="LQ29" s="167"/>
      <c r="LR29" s="167"/>
      <c r="LS29" s="167"/>
      <c r="LT29" s="167"/>
      <c r="LU29" s="167"/>
      <c r="LV29" s="167"/>
      <c r="LW29" s="167"/>
      <c r="LX29" s="167"/>
      <c r="LY29" s="167"/>
      <c r="LZ29" s="167"/>
      <c r="MA29" s="167"/>
      <c r="MB29" s="167"/>
      <c r="MC29" s="167"/>
      <c r="MD29" s="167"/>
      <c r="ME29" s="167"/>
      <c r="MF29" s="167"/>
      <c r="MG29" s="167"/>
      <c r="MH29" s="167"/>
      <c r="MI29" s="167"/>
      <c r="MJ29" s="167"/>
      <c r="MK29" s="167"/>
      <c r="ML29" s="167"/>
      <c r="MM29" s="167"/>
      <c r="MN29" s="167"/>
      <c r="MO29" s="167"/>
      <c r="MP29" s="167"/>
      <c r="MQ29" s="167"/>
      <c r="MR29" s="167"/>
      <c r="MS29" s="167"/>
      <c r="MT29" s="167"/>
      <c r="MU29" s="167"/>
      <c r="MV29" s="167"/>
      <c r="MW29" s="167"/>
      <c r="MX29" s="167"/>
      <c r="MY29" s="167"/>
      <c r="MZ29" s="167"/>
      <c r="NA29" s="167"/>
      <c r="NB29" s="167"/>
      <c r="NC29" s="167"/>
      <c r="ND29" s="167"/>
      <c r="NE29" s="167"/>
      <c r="NF29" s="167"/>
      <c r="NG29" s="167"/>
      <c r="NH29" s="167"/>
      <c r="NI29" s="167"/>
      <c r="NJ29" s="167"/>
      <c r="NK29" s="167"/>
      <c r="NL29" s="167"/>
      <c r="NM29" s="167"/>
      <c r="NN29" s="167"/>
      <c r="NO29" s="167"/>
      <c r="NP29" s="167"/>
      <c r="NQ29" s="167"/>
      <c r="NR29" s="167"/>
      <c r="NS29" s="167"/>
      <c r="NT29" s="167"/>
      <c r="NU29" s="167"/>
      <c r="NV29" s="167"/>
      <c r="NW29" s="167"/>
      <c r="NX29" s="167"/>
      <c r="NY29" s="167"/>
      <c r="NZ29" s="167"/>
      <c r="OA29" s="167"/>
      <c r="OB29" s="167"/>
      <c r="OC29" s="167"/>
      <c r="OD29" s="167"/>
      <c r="OE29" s="167"/>
      <c r="OF29" s="167"/>
      <c r="OG29" s="167"/>
      <c r="OH29" s="167"/>
      <c r="OI29" s="167"/>
      <c r="OJ29" s="167"/>
      <c r="OK29" s="167"/>
      <c r="OL29" s="167"/>
      <c r="OM29" s="167"/>
      <c r="ON29" s="167"/>
      <c r="OO29" s="167"/>
      <c r="OP29" s="167"/>
      <c r="OQ29" s="167"/>
      <c r="OR29" s="167"/>
      <c r="OS29" s="167"/>
      <c r="OT29" s="167"/>
      <c r="OU29" s="167"/>
      <c r="OV29" s="167"/>
      <c r="OW29" s="167"/>
      <c r="OX29" s="167"/>
      <c r="OY29" s="167"/>
      <c r="OZ29" s="167"/>
      <c r="PA29" s="167"/>
      <c r="PB29" s="167"/>
      <c r="PC29" s="167"/>
      <c r="PD29" s="167"/>
      <c r="PE29" s="167"/>
    </row>
    <row r="30" spans="1:462" s="168" customFormat="1" ht="40.5" customHeight="1" x14ac:dyDescent="0.25">
      <c r="A30" s="251"/>
      <c r="B30" s="158"/>
      <c r="C30" s="200" t="s">
        <v>112</v>
      </c>
      <c r="D30" s="201"/>
      <c r="E30" s="201"/>
      <c r="F30" s="202"/>
      <c r="G30" s="154"/>
      <c r="H30" s="155"/>
      <c r="I30" s="156"/>
      <c r="J30" s="169"/>
      <c r="K30" s="174"/>
      <c r="L30" s="232"/>
      <c r="M30" s="158"/>
      <c r="N30" s="159"/>
      <c r="O30" s="160"/>
      <c r="P30" s="161"/>
      <c r="Q30" s="162"/>
      <c r="R30" s="163"/>
      <c r="S30" s="162"/>
      <c r="T30" s="162"/>
      <c r="U30" s="162"/>
      <c r="V30" s="162"/>
      <c r="W30" s="162"/>
      <c r="X30" s="162"/>
      <c r="Y30" s="164"/>
      <c r="Z30" s="164"/>
      <c r="AA30" s="164"/>
      <c r="AB30" s="164"/>
      <c r="AC30" s="164"/>
      <c r="AD30" s="165"/>
      <c r="AE30" s="165"/>
      <c r="AF30" s="167"/>
      <c r="AG30" s="167"/>
      <c r="AH30" s="167"/>
      <c r="AI30" s="167"/>
      <c r="AJ30" s="167"/>
      <c r="AK30" s="167"/>
      <c r="AL30" s="167"/>
      <c r="AM30" s="167"/>
      <c r="AN30" s="167"/>
      <c r="AO30" s="167"/>
      <c r="AP30" s="167"/>
      <c r="AQ30" s="167"/>
      <c r="AR30" s="167"/>
      <c r="AS30" s="167"/>
      <c r="AT30" s="167"/>
      <c r="AU30" s="167"/>
      <c r="AV30" s="167"/>
      <c r="AW30" s="167"/>
      <c r="AX30" s="167"/>
      <c r="AY30" s="167"/>
      <c r="AZ30" s="167"/>
      <c r="BA30" s="167"/>
      <c r="BB30" s="167"/>
      <c r="BC30" s="167"/>
      <c r="BD30" s="167"/>
      <c r="BE30" s="167"/>
      <c r="BF30" s="167"/>
      <c r="BG30" s="167"/>
      <c r="BH30" s="167"/>
      <c r="BI30" s="167"/>
      <c r="BJ30" s="167"/>
      <c r="BK30" s="167"/>
      <c r="BL30" s="167"/>
      <c r="BM30" s="167"/>
      <c r="BN30" s="167"/>
      <c r="BO30" s="167"/>
      <c r="BP30" s="167"/>
      <c r="BQ30" s="167"/>
      <c r="BR30" s="167"/>
      <c r="BS30" s="167"/>
      <c r="BT30" s="167"/>
      <c r="BU30" s="167"/>
      <c r="BV30" s="167"/>
      <c r="BW30" s="167"/>
      <c r="BX30" s="167"/>
      <c r="BY30" s="167"/>
      <c r="BZ30" s="167"/>
      <c r="CA30" s="167"/>
      <c r="CB30" s="167"/>
      <c r="CC30" s="167"/>
      <c r="CD30" s="167"/>
      <c r="CE30" s="167"/>
      <c r="CF30" s="167"/>
      <c r="CG30" s="167"/>
      <c r="CH30" s="167"/>
      <c r="CI30" s="167"/>
      <c r="CJ30" s="167"/>
      <c r="CK30" s="167"/>
      <c r="CL30" s="167"/>
      <c r="CM30" s="167"/>
      <c r="CN30" s="167"/>
      <c r="CO30" s="167"/>
      <c r="CP30" s="167"/>
      <c r="CQ30" s="167"/>
      <c r="CR30" s="167"/>
      <c r="CS30" s="167"/>
      <c r="CT30" s="167"/>
      <c r="CU30" s="167"/>
      <c r="CV30" s="167"/>
      <c r="CW30" s="167"/>
      <c r="CX30" s="167"/>
      <c r="CY30" s="167"/>
      <c r="CZ30" s="167"/>
      <c r="DA30" s="167"/>
      <c r="DB30" s="167"/>
      <c r="DC30" s="167"/>
      <c r="DD30" s="167"/>
      <c r="DE30" s="167"/>
      <c r="DF30" s="167"/>
      <c r="DG30" s="167"/>
      <c r="DH30" s="167"/>
      <c r="DI30" s="167"/>
      <c r="DJ30" s="167"/>
      <c r="DK30" s="167"/>
      <c r="DL30" s="167"/>
      <c r="DM30" s="167"/>
      <c r="DN30" s="167"/>
      <c r="DO30" s="167"/>
      <c r="DP30" s="167"/>
      <c r="DQ30" s="167"/>
      <c r="DR30" s="167"/>
      <c r="DS30" s="167"/>
      <c r="DT30" s="167"/>
      <c r="DU30" s="167"/>
      <c r="DV30" s="167"/>
      <c r="DW30" s="167"/>
      <c r="DX30" s="167"/>
      <c r="DY30" s="167"/>
      <c r="DZ30" s="167"/>
      <c r="EA30" s="167"/>
      <c r="EB30" s="167"/>
      <c r="EC30" s="167"/>
      <c r="ED30" s="167"/>
      <c r="EE30" s="167"/>
      <c r="EF30" s="167"/>
      <c r="EG30" s="167"/>
      <c r="EH30" s="167"/>
      <c r="EI30" s="167"/>
      <c r="EJ30" s="167"/>
      <c r="EK30" s="167"/>
      <c r="EL30" s="167"/>
      <c r="EM30" s="167"/>
      <c r="EN30" s="167"/>
      <c r="EO30" s="167"/>
      <c r="EP30" s="167"/>
      <c r="EQ30" s="167"/>
      <c r="ER30" s="167"/>
      <c r="ES30" s="167"/>
      <c r="ET30" s="167"/>
      <c r="EU30" s="167"/>
      <c r="EV30" s="167"/>
      <c r="EW30" s="167"/>
      <c r="EX30" s="167"/>
      <c r="EY30" s="167"/>
      <c r="EZ30" s="167"/>
      <c r="FA30" s="167"/>
      <c r="FB30" s="167"/>
      <c r="FC30" s="167"/>
      <c r="FD30" s="167"/>
      <c r="FE30" s="167"/>
      <c r="FF30" s="167"/>
      <c r="FG30" s="167"/>
      <c r="FH30" s="167"/>
      <c r="FI30" s="167"/>
      <c r="FJ30" s="167"/>
      <c r="FK30" s="167"/>
      <c r="FL30" s="167"/>
      <c r="FM30" s="167"/>
      <c r="FN30" s="167"/>
      <c r="FO30" s="167"/>
      <c r="FP30" s="167"/>
      <c r="FQ30" s="167"/>
      <c r="FR30" s="167"/>
      <c r="FS30" s="167"/>
      <c r="FT30" s="167"/>
      <c r="FU30" s="167"/>
      <c r="FV30" s="167"/>
      <c r="FW30" s="167"/>
      <c r="FX30" s="167"/>
      <c r="FY30" s="167"/>
      <c r="FZ30" s="167"/>
      <c r="GA30" s="167"/>
      <c r="GB30" s="167"/>
      <c r="GC30" s="167"/>
      <c r="GD30" s="167"/>
      <c r="GE30" s="167"/>
      <c r="GF30" s="167"/>
      <c r="GG30" s="167"/>
      <c r="GH30" s="167"/>
      <c r="GI30" s="167"/>
      <c r="GJ30" s="167"/>
      <c r="GK30" s="167"/>
      <c r="GL30" s="167"/>
      <c r="GM30" s="167"/>
      <c r="GN30" s="167"/>
      <c r="GO30" s="167"/>
      <c r="GP30" s="167"/>
      <c r="GQ30" s="167"/>
      <c r="GR30" s="167"/>
      <c r="GS30" s="167"/>
      <c r="GT30" s="167"/>
      <c r="GU30" s="167"/>
      <c r="GV30" s="167"/>
      <c r="GW30" s="167"/>
      <c r="GX30" s="167"/>
      <c r="GY30" s="167"/>
      <c r="GZ30" s="167"/>
      <c r="HA30" s="167"/>
      <c r="HB30" s="167"/>
      <c r="HC30" s="167"/>
      <c r="HD30" s="167"/>
      <c r="HE30" s="167"/>
      <c r="HF30" s="167"/>
      <c r="HG30" s="167"/>
      <c r="HH30" s="167"/>
      <c r="HI30" s="167"/>
      <c r="HJ30" s="167"/>
      <c r="HK30" s="167"/>
      <c r="HL30" s="167"/>
      <c r="HM30" s="167"/>
      <c r="HN30" s="167"/>
      <c r="HO30" s="167"/>
      <c r="HP30" s="167"/>
      <c r="HQ30" s="167"/>
      <c r="HR30" s="167"/>
      <c r="HS30" s="167"/>
      <c r="HT30" s="167"/>
      <c r="HU30" s="167"/>
      <c r="HV30" s="167"/>
      <c r="HW30" s="167"/>
      <c r="HX30" s="167"/>
      <c r="HY30" s="167"/>
      <c r="HZ30" s="167"/>
      <c r="IA30" s="167"/>
      <c r="IB30" s="167"/>
      <c r="IC30" s="167"/>
      <c r="ID30" s="167"/>
      <c r="IE30" s="167"/>
      <c r="IF30" s="167"/>
      <c r="IG30" s="167"/>
      <c r="IH30" s="167"/>
      <c r="II30" s="167"/>
      <c r="IJ30" s="167"/>
      <c r="IK30" s="167"/>
      <c r="IL30" s="167"/>
      <c r="IM30" s="167"/>
      <c r="IN30" s="167"/>
      <c r="IO30" s="167"/>
      <c r="IP30" s="167"/>
      <c r="IQ30" s="167"/>
      <c r="IR30" s="167"/>
      <c r="IS30" s="167"/>
      <c r="IT30" s="167"/>
      <c r="IU30" s="167"/>
      <c r="IV30" s="167"/>
      <c r="IW30" s="167"/>
      <c r="IX30" s="167"/>
      <c r="IY30" s="167"/>
      <c r="IZ30" s="167"/>
      <c r="JA30" s="167"/>
      <c r="JB30" s="167"/>
      <c r="JC30" s="167"/>
      <c r="JD30" s="167"/>
      <c r="JE30" s="167"/>
      <c r="JF30" s="167"/>
      <c r="JG30" s="167"/>
      <c r="JH30" s="167"/>
      <c r="JI30" s="167"/>
      <c r="JJ30" s="167"/>
      <c r="JK30" s="167"/>
      <c r="JL30" s="167"/>
      <c r="JM30" s="167"/>
      <c r="JN30" s="167"/>
      <c r="JO30" s="167"/>
      <c r="JP30" s="167"/>
      <c r="JQ30" s="167"/>
      <c r="JR30" s="167"/>
      <c r="JS30" s="167"/>
      <c r="JT30" s="167"/>
      <c r="JU30" s="167"/>
      <c r="JV30" s="167"/>
      <c r="JW30" s="167"/>
      <c r="JX30" s="167"/>
      <c r="JY30" s="167"/>
      <c r="JZ30" s="167"/>
      <c r="KA30" s="167"/>
      <c r="KB30" s="167"/>
      <c r="KC30" s="167"/>
      <c r="KD30" s="167"/>
      <c r="KE30" s="167"/>
      <c r="KF30" s="167"/>
      <c r="KG30" s="167"/>
      <c r="KH30" s="167"/>
      <c r="KI30" s="167"/>
      <c r="KJ30" s="167"/>
      <c r="KK30" s="167"/>
      <c r="KL30" s="167"/>
      <c r="KM30" s="167"/>
      <c r="KN30" s="167"/>
      <c r="KO30" s="167"/>
      <c r="KP30" s="167"/>
      <c r="KQ30" s="167"/>
      <c r="KR30" s="167"/>
      <c r="KS30" s="167"/>
      <c r="KT30" s="167"/>
      <c r="KU30" s="167"/>
      <c r="KV30" s="167"/>
      <c r="KW30" s="167"/>
      <c r="KX30" s="167"/>
      <c r="KY30" s="167"/>
      <c r="KZ30" s="167"/>
      <c r="LA30" s="167"/>
      <c r="LB30" s="167"/>
      <c r="LC30" s="167"/>
      <c r="LD30" s="167"/>
      <c r="LE30" s="167"/>
      <c r="LF30" s="167"/>
      <c r="LG30" s="167"/>
      <c r="LH30" s="167"/>
      <c r="LI30" s="167"/>
      <c r="LJ30" s="167"/>
      <c r="LK30" s="167"/>
      <c r="LL30" s="167"/>
      <c r="LM30" s="167"/>
      <c r="LN30" s="167"/>
      <c r="LO30" s="167"/>
      <c r="LP30" s="167"/>
      <c r="LQ30" s="167"/>
      <c r="LR30" s="167"/>
      <c r="LS30" s="167"/>
      <c r="LT30" s="167"/>
      <c r="LU30" s="167"/>
      <c r="LV30" s="167"/>
      <c r="LW30" s="167"/>
      <c r="LX30" s="167"/>
      <c r="LY30" s="167"/>
      <c r="LZ30" s="167"/>
      <c r="MA30" s="167"/>
      <c r="MB30" s="167"/>
      <c r="MC30" s="167"/>
      <c r="MD30" s="167"/>
      <c r="ME30" s="167"/>
      <c r="MF30" s="167"/>
      <c r="MG30" s="167"/>
      <c r="MH30" s="167"/>
      <c r="MI30" s="167"/>
      <c r="MJ30" s="167"/>
      <c r="MK30" s="167"/>
      <c r="ML30" s="167"/>
      <c r="MM30" s="167"/>
      <c r="MN30" s="167"/>
      <c r="MO30" s="167"/>
      <c r="MP30" s="167"/>
      <c r="MQ30" s="167"/>
      <c r="MR30" s="167"/>
      <c r="MS30" s="167"/>
      <c r="MT30" s="167"/>
      <c r="MU30" s="167"/>
      <c r="MV30" s="167"/>
      <c r="MW30" s="167"/>
      <c r="MX30" s="167"/>
      <c r="MY30" s="167"/>
      <c r="MZ30" s="167"/>
      <c r="NA30" s="167"/>
      <c r="NB30" s="167"/>
      <c r="NC30" s="167"/>
      <c r="ND30" s="167"/>
      <c r="NE30" s="167"/>
      <c r="NF30" s="167"/>
      <c r="NG30" s="167"/>
      <c r="NH30" s="167"/>
      <c r="NI30" s="167"/>
      <c r="NJ30" s="167"/>
      <c r="NK30" s="167"/>
      <c r="NL30" s="167"/>
      <c r="NM30" s="167"/>
      <c r="NN30" s="167"/>
      <c r="NO30" s="167"/>
      <c r="NP30" s="167"/>
      <c r="NQ30" s="167"/>
      <c r="NR30" s="167"/>
      <c r="NS30" s="167"/>
      <c r="NT30" s="167"/>
      <c r="NU30" s="167"/>
      <c r="NV30" s="167"/>
      <c r="NW30" s="167"/>
      <c r="NX30" s="167"/>
      <c r="NY30" s="167"/>
      <c r="NZ30" s="167"/>
      <c r="OA30" s="167"/>
      <c r="OB30" s="167"/>
      <c r="OC30" s="167"/>
      <c r="OD30" s="167"/>
      <c r="OE30" s="167"/>
      <c r="OF30" s="167"/>
      <c r="OG30" s="167"/>
      <c r="OH30" s="167"/>
      <c r="OI30" s="167"/>
      <c r="OJ30" s="167"/>
      <c r="OK30" s="167"/>
      <c r="OL30" s="167"/>
      <c r="OM30" s="167"/>
      <c r="ON30" s="167"/>
      <c r="OO30" s="167"/>
      <c r="OP30" s="167"/>
      <c r="OQ30" s="167"/>
      <c r="OR30" s="167"/>
      <c r="OS30" s="167"/>
      <c r="OT30" s="167"/>
      <c r="OU30" s="167"/>
      <c r="OV30" s="167"/>
      <c r="OW30" s="167"/>
      <c r="OX30" s="167"/>
      <c r="OY30" s="167"/>
      <c r="OZ30" s="167"/>
      <c r="PA30" s="167"/>
      <c r="PB30" s="167"/>
      <c r="PC30" s="167"/>
      <c r="PD30" s="167"/>
      <c r="PE30" s="167"/>
    </row>
    <row r="31" spans="1:462" s="189" customFormat="1" ht="34.5" customHeight="1" x14ac:dyDescent="0.25">
      <c r="A31" s="241" t="s">
        <v>16</v>
      </c>
      <c r="B31" s="175"/>
      <c r="C31" s="318" t="s">
        <v>59</v>
      </c>
      <c r="D31" s="319"/>
      <c r="E31" s="319"/>
      <c r="F31" s="320"/>
      <c r="G31" s="176"/>
      <c r="H31" s="177"/>
      <c r="I31" s="178"/>
      <c r="J31" s="179"/>
      <c r="K31" s="180"/>
      <c r="L31" s="232" t="s">
        <v>73</v>
      </c>
      <c r="M31" s="175"/>
      <c r="N31" s="181"/>
      <c r="O31" s="182"/>
      <c r="P31" s="183"/>
      <c r="Q31" s="184"/>
      <c r="R31" s="185"/>
      <c r="S31" s="184"/>
      <c r="T31" s="184"/>
      <c r="U31" s="184"/>
      <c r="V31" s="184"/>
      <c r="W31" s="184"/>
      <c r="X31" s="184"/>
      <c r="Y31" s="186"/>
      <c r="Z31" s="186"/>
      <c r="AA31" s="186"/>
      <c r="AB31" s="186"/>
      <c r="AC31" s="186"/>
      <c r="AD31" s="186"/>
      <c r="AE31" s="187"/>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8"/>
      <c r="CK31" s="188"/>
      <c r="CL31" s="188"/>
      <c r="CM31" s="188"/>
      <c r="CN31" s="188"/>
      <c r="CO31" s="188"/>
      <c r="CP31" s="188"/>
      <c r="CQ31" s="188"/>
      <c r="CR31" s="188"/>
      <c r="CS31" s="188"/>
      <c r="CT31" s="188"/>
      <c r="CU31" s="188"/>
      <c r="CV31" s="188"/>
      <c r="CW31" s="188"/>
      <c r="CX31" s="188"/>
      <c r="CY31" s="188"/>
      <c r="CZ31" s="188"/>
      <c r="DA31" s="188"/>
      <c r="DB31" s="188"/>
      <c r="DC31" s="188"/>
      <c r="DD31" s="188"/>
      <c r="DE31" s="188"/>
      <c r="DF31" s="188"/>
      <c r="DG31" s="188"/>
      <c r="DH31" s="188"/>
      <c r="DI31" s="188"/>
      <c r="DJ31" s="188"/>
      <c r="DK31" s="188"/>
      <c r="DL31" s="188"/>
      <c r="DM31" s="188"/>
      <c r="DN31" s="188"/>
      <c r="DO31" s="188"/>
      <c r="DP31" s="188"/>
      <c r="DQ31" s="188"/>
      <c r="DR31" s="188"/>
      <c r="DS31" s="188"/>
      <c r="DT31" s="188"/>
      <c r="DU31" s="188"/>
      <c r="DV31" s="188"/>
      <c r="DW31" s="188"/>
      <c r="DX31" s="188"/>
      <c r="DY31" s="188"/>
      <c r="DZ31" s="188"/>
      <c r="EA31" s="188"/>
      <c r="EB31" s="188"/>
      <c r="EC31" s="188"/>
      <c r="ED31" s="188"/>
      <c r="EE31" s="188"/>
      <c r="EF31" s="188"/>
      <c r="EG31" s="188"/>
      <c r="EH31" s="188"/>
      <c r="EI31" s="188"/>
      <c r="EJ31" s="188"/>
      <c r="EK31" s="188"/>
      <c r="EL31" s="188"/>
      <c r="EM31" s="188"/>
      <c r="EN31" s="188"/>
      <c r="EO31" s="188"/>
      <c r="EP31" s="188"/>
      <c r="EQ31" s="188"/>
      <c r="ER31" s="188"/>
      <c r="ES31" s="188"/>
      <c r="ET31" s="188"/>
      <c r="EU31" s="188"/>
      <c r="EV31" s="188"/>
      <c r="EW31" s="188"/>
      <c r="EX31" s="188"/>
      <c r="EY31" s="188"/>
      <c r="EZ31" s="188"/>
      <c r="FA31" s="188"/>
      <c r="FB31" s="188"/>
      <c r="FC31" s="188"/>
      <c r="FD31" s="188"/>
      <c r="FE31" s="188"/>
      <c r="FF31" s="188"/>
      <c r="FG31" s="188"/>
      <c r="FH31" s="188"/>
      <c r="FI31" s="188"/>
      <c r="FJ31" s="188"/>
      <c r="FK31" s="188"/>
      <c r="FL31" s="188"/>
      <c r="FM31" s="188"/>
      <c r="FN31" s="188"/>
      <c r="FO31" s="188"/>
      <c r="FP31" s="188"/>
      <c r="FQ31" s="188"/>
      <c r="FR31" s="188"/>
      <c r="FS31" s="188"/>
      <c r="FT31" s="188"/>
      <c r="FU31" s="188"/>
      <c r="FV31" s="188"/>
      <c r="FW31" s="188"/>
      <c r="FX31" s="188"/>
      <c r="FY31" s="188"/>
      <c r="FZ31" s="188"/>
      <c r="GA31" s="188"/>
      <c r="GB31" s="188"/>
      <c r="GC31" s="188"/>
      <c r="GD31" s="188"/>
      <c r="GE31" s="188"/>
      <c r="GF31" s="188"/>
      <c r="GG31" s="188"/>
      <c r="GH31" s="188"/>
      <c r="GI31" s="188"/>
      <c r="GJ31" s="188"/>
      <c r="GK31" s="188"/>
      <c r="GL31" s="188"/>
      <c r="GM31" s="188"/>
      <c r="GN31" s="188"/>
      <c r="GO31" s="188"/>
      <c r="GP31" s="188"/>
      <c r="GQ31" s="188"/>
      <c r="GR31" s="188"/>
      <c r="GS31" s="188"/>
      <c r="GT31" s="188"/>
      <c r="GU31" s="188"/>
      <c r="GV31" s="188"/>
      <c r="GW31" s="188"/>
      <c r="GX31" s="188"/>
      <c r="GY31" s="188"/>
      <c r="GZ31" s="188"/>
      <c r="HA31" s="188"/>
      <c r="HB31" s="188"/>
      <c r="HC31" s="188"/>
      <c r="HD31" s="188"/>
      <c r="HE31" s="188"/>
      <c r="HF31" s="188"/>
      <c r="HG31" s="188"/>
      <c r="HH31" s="188"/>
      <c r="HI31" s="188"/>
      <c r="HJ31" s="188"/>
      <c r="HK31" s="188"/>
      <c r="HL31" s="188"/>
      <c r="HM31" s="188"/>
      <c r="HN31" s="188"/>
      <c r="HO31" s="188"/>
      <c r="HP31" s="188"/>
      <c r="HQ31" s="188"/>
      <c r="HR31" s="188"/>
      <c r="HS31" s="188"/>
      <c r="HT31" s="188"/>
      <c r="HU31" s="188"/>
      <c r="HV31" s="188"/>
      <c r="HW31" s="188"/>
      <c r="HX31" s="188"/>
      <c r="HY31" s="188"/>
      <c r="HZ31" s="188"/>
      <c r="IA31" s="188"/>
      <c r="IB31" s="188"/>
      <c r="IC31" s="188"/>
      <c r="ID31" s="188"/>
      <c r="IE31" s="188"/>
      <c r="IF31" s="188"/>
      <c r="IG31" s="188"/>
      <c r="IH31" s="188"/>
      <c r="II31" s="188"/>
      <c r="IJ31" s="188"/>
      <c r="IK31" s="188"/>
      <c r="IL31" s="188"/>
      <c r="IM31" s="188"/>
      <c r="IN31" s="188"/>
      <c r="IO31" s="188"/>
      <c r="IP31" s="188"/>
      <c r="IQ31" s="188"/>
      <c r="IR31" s="188"/>
      <c r="IS31" s="188"/>
      <c r="IT31" s="188"/>
      <c r="IU31" s="188"/>
      <c r="IV31" s="188"/>
      <c r="IW31" s="188"/>
      <c r="IX31" s="188"/>
      <c r="IY31" s="188"/>
      <c r="IZ31" s="188"/>
      <c r="JA31" s="188"/>
      <c r="JB31" s="188"/>
      <c r="JC31" s="188"/>
      <c r="JD31" s="188"/>
      <c r="JE31" s="188"/>
      <c r="JF31" s="188"/>
      <c r="JG31" s="188"/>
      <c r="JH31" s="188"/>
      <c r="JI31" s="188"/>
      <c r="JJ31" s="188"/>
      <c r="JK31" s="188"/>
      <c r="JL31" s="188"/>
      <c r="JM31" s="188"/>
      <c r="JN31" s="188"/>
      <c r="JO31" s="188"/>
      <c r="JP31" s="188"/>
      <c r="JQ31" s="188"/>
      <c r="JR31" s="188"/>
      <c r="JS31" s="188"/>
      <c r="JT31" s="188"/>
      <c r="JU31" s="188"/>
      <c r="JV31" s="188"/>
      <c r="JW31" s="188"/>
      <c r="JX31" s="188"/>
      <c r="JY31" s="188"/>
      <c r="JZ31" s="188"/>
      <c r="KA31" s="188"/>
      <c r="KB31" s="188"/>
      <c r="KC31" s="188"/>
      <c r="KD31" s="188"/>
      <c r="KE31" s="188"/>
      <c r="KF31" s="188"/>
      <c r="KG31" s="188"/>
      <c r="KH31" s="188"/>
      <c r="KI31" s="188"/>
      <c r="KJ31" s="188"/>
      <c r="KK31" s="188"/>
      <c r="KL31" s="188"/>
      <c r="KM31" s="188"/>
      <c r="KN31" s="188"/>
      <c r="KO31" s="188"/>
      <c r="KP31" s="188"/>
      <c r="KQ31" s="188"/>
      <c r="KR31" s="188"/>
      <c r="KS31" s="188"/>
      <c r="KT31" s="188"/>
      <c r="KU31" s="188"/>
      <c r="KV31" s="188"/>
      <c r="KW31" s="188"/>
      <c r="KX31" s="188"/>
      <c r="KY31" s="188"/>
      <c r="KZ31" s="188"/>
      <c r="LA31" s="188"/>
      <c r="LB31" s="188"/>
      <c r="LC31" s="188"/>
      <c r="LD31" s="188"/>
      <c r="LE31" s="188"/>
      <c r="LF31" s="188"/>
      <c r="LG31" s="188"/>
      <c r="LH31" s="188"/>
      <c r="LI31" s="188"/>
      <c r="LJ31" s="188"/>
      <c r="LK31" s="188"/>
      <c r="LL31" s="188"/>
      <c r="LM31" s="188"/>
      <c r="LN31" s="188"/>
      <c r="LO31" s="188"/>
      <c r="LP31" s="188"/>
      <c r="LQ31" s="188"/>
      <c r="LR31" s="188"/>
      <c r="LS31" s="188"/>
      <c r="LT31" s="188"/>
      <c r="LU31" s="188"/>
      <c r="LV31" s="188"/>
      <c r="LW31" s="188"/>
      <c r="LX31" s="188"/>
      <c r="LY31" s="188"/>
      <c r="LZ31" s="188"/>
      <c r="MA31" s="188"/>
      <c r="MB31" s="188"/>
      <c r="MC31" s="188"/>
      <c r="MD31" s="188"/>
      <c r="ME31" s="188"/>
      <c r="MF31" s="188"/>
      <c r="MG31" s="188"/>
      <c r="MH31" s="188"/>
      <c r="MI31" s="188"/>
      <c r="MJ31" s="188"/>
      <c r="MK31" s="188"/>
      <c r="ML31" s="188"/>
      <c r="MM31" s="188"/>
      <c r="MN31" s="188"/>
      <c r="MO31" s="188"/>
      <c r="MP31" s="188"/>
      <c r="MQ31" s="188"/>
      <c r="MR31" s="188"/>
      <c r="MS31" s="188"/>
      <c r="MT31" s="188"/>
      <c r="MU31" s="188"/>
      <c r="MV31" s="188"/>
      <c r="MW31" s="188"/>
      <c r="MX31" s="188"/>
      <c r="MY31" s="188"/>
      <c r="MZ31" s="188"/>
      <c r="NA31" s="188"/>
      <c r="NB31" s="188"/>
      <c r="NC31" s="188"/>
      <c r="ND31" s="188"/>
      <c r="NE31" s="188"/>
      <c r="NF31" s="188"/>
      <c r="NG31" s="188"/>
      <c r="NH31" s="188"/>
      <c r="NI31" s="188"/>
      <c r="NJ31" s="188"/>
      <c r="NK31" s="188"/>
      <c r="NL31" s="188"/>
      <c r="NM31" s="188"/>
      <c r="NN31" s="188"/>
      <c r="NO31" s="188"/>
      <c r="NP31" s="188"/>
      <c r="NQ31" s="188"/>
      <c r="NR31" s="188"/>
      <c r="NS31" s="188"/>
      <c r="NT31" s="188"/>
      <c r="NU31" s="188"/>
      <c r="NV31" s="188"/>
      <c r="NW31" s="188"/>
      <c r="NX31" s="188"/>
      <c r="NY31" s="188"/>
      <c r="NZ31" s="188"/>
      <c r="OA31" s="188"/>
      <c r="OB31" s="188"/>
      <c r="OC31" s="188"/>
      <c r="OD31" s="188"/>
      <c r="OE31" s="188"/>
      <c r="OF31" s="188"/>
      <c r="OG31" s="188"/>
      <c r="OH31" s="188"/>
      <c r="OI31" s="188"/>
      <c r="OJ31" s="188"/>
      <c r="OK31" s="188"/>
      <c r="OL31" s="188"/>
      <c r="OM31" s="188"/>
      <c r="ON31" s="188"/>
      <c r="OO31" s="188"/>
      <c r="OP31" s="188"/>
      <c r="OQ31" s="188"/>
      <c r="OR31" s="188"/>
      <c r="OS31" s="188"/>
      <c r="OT31" s="188"/>
      <c r="OU31" s="188"/>
      <c r="OV31" s="188"/>
      <c r="OW31" s="188"/>
      <c r="OX31" s="188"/>
      <c r="OY31" s="188"/>
      <c r="OZ31" s="188"/>
      <c r="PA31" s="188"/>
      <c r="PB31" s="188"/>
      <c r="PC31" s="188"/>
      <c r="PD31" s="188"/>
      <c r="PE31" s="188"/>
    </row>
    <row r="32" spans="1:462" s="189" customFormat="1" ht="40.5" customHeight="1" x14ac:dyDescent="0.25">
      <c r="A32" s="241"/>
      <c r="B32" s="175"/>
      <c r="C32" s="200" t="s">
        <v>113</v>
      </c>
      <c r="D32" s="204"/>
      <c r="E32" s="204"/>
      <c r="F32" s="205"/>
      <c r="G32" s="176"/>
      <c r="H32" s="177"/>
      <c r="I32" s="178"/>
      <c r="J32" s="179"/>
      <c r="K32" s="180"/>
      <c r="L32" s="232"/>
      <c r="M32" s="175"/>
      <c r="N32" s="181"/>
      <c r="O32" s="182"/>
      <c r="P32" s="183"/>
      <c r="Q32" s="184"/>
      <c r="R32" s="185"/>
      <c r="S32" s="184"/>
      <c r="T32" s="184"/>
      <c r="U32" s="184"/>
      <c r="V32" s="184"/>
      <c r="W32" s="184"/>
      <c r="X32" s="184"/>
      <c r="Y32" s="186"/>
      <c r="Z32" s="186"/>
      <c r="AA32" s="186"/>
      <c r="AB32" s="186"/>
      <c r="AC32" s="186"/>
      <c r="AD32" s="186"/>
      <c r="AE32" s="187"/>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c r="BH32" s="188"/>
      <c r="BI32" s="188"/>
      <c r="BJ32" s="188"/>
      <c r="BK32" s="188"/>
      <c r="BL32" s="188"/>
      <c r="BM32" s="188"/>
      <c r="BN32" s="188"/>
      <c r="BO32" s="188"/>
      <c r="BP32" s="188"/>
      <c r="BQ32" s="188"/>
      <c r="BR32" s="188"/>
      <c r="BS32" s="188"/>
      <c r="BT32" s="188"/>
      <c r="BU32" s="188"/>
      <c r="BV32" s="188"/>
      <c r="BW32" s="188"/>
      <c r="BX32" s="188"/>
      <c r="BY32" s="188"/>
      <c r="BZ32" s="188"/>
      <c r="CA32" s="188"/>
      <c r="CB32" s="188"/>
      <c r="CC32" s="188"/>
      <c r="CD32" s="188"/>
      <c r="CE32" s="188"/>
      <c r="CF32" s="188"/>
      <c r="CG32" s="188"/>
      <c r="CH32" s="188"/>
      <c r="CI32" s="188"/>
      <c r="CJ32" s="188"/>
      <c r="CK32" s="188"/>
      <c r="CL32" s="188"/>
      <c r="CM32" s="188"/>
      <c r="CN32" s="188"/>
      <c r="CO32" s="188"/>
      <c r="CP32" s="188"/>
      <c r="CQ32" s="188"/>
      <c r="CR32" s="188"/>
      <c r="CS32" s="188"/>
      <c r="CT32" s="188"/>
      <c r="CU32" s="188"/>
      <c r="CV32" s="188"/>
      <c r="CW32" s="188"/>
      <c r="CX32" s="188"/>
      <c r="CY32" s="188"/>
      <c r="CZ32" s="188"/>
      <c r="DA32" s="188"/>
      <c r="DB32" s="188"/>
      <c r="DC32" s="188"/>
      <c r="DD32" s="188"/>
      <c r="DE32" s="188"/>
      <c r="DF32" s="188"/>
      <c r="DG32" s="188"/>
      <c r="DH32" s="188"/>
      <c r="DI32" s="188"/>
      <c r="DJ32" s="188"/>
      <c r="DK32" s="188"/>
      <c r="DL32" s="188"/>
      <c r="DM32" s="188"/>
      <c r="DN32" s="188"/>
      <c r="DO32" s="188"/>
      <c r="DP32" s="188"/>
      <c r="DQ32" s="188"/>
      <c r="DR32" s="188"/>
      <c r="DS32" s="188"/>
      <c r="DT32" s="188"/>
      <c r="DU32" s="188"/>
      <c r="DV32" s="188"/>
      <c r="DW32" s="188"/>
      <c r="DX32" s="188"/>
      <c r="DY32" s="188"/>
      <c r="DZ32" s="188"/>
      <c r="EA32" s="188"/>
      <c r="EB32" s="188"/>
      <c r="EC32" s="188"/>
      <c r="ED32" s="188"/>
      <c r="EE32" s="188"/>
      <c r="EF32" s="188"/>
      <c r="EG32" s="188"/>
      <c r="EH32" s="188"/>
      <c r="EI32" s="188"/>
      <c r="EJ32" s="188"/>
      <c r="EK32" s="188"/>
      <c r="EL32" s="188"/>
      <c r="EM32" s="188"/>
      <c r="EN32" s="188"/>
      <c r="EO32" s="188"/>
      <c r="EP32" s="188"/>
      <c r="EQ32" s="188"/>
      <c r="ER32" s="188"/>
      <c r="ES32" s="188"/>
      <c r="ET32" s="188"/>
      <c r="EU32" s="188"/>
      <c r="EV32" s="188"/>
      <c r="EW32" s="188"/>
      <c r="EX32" s="188"/>
      <c r="EY32" s="188"/>
      <c r="EZ32" s="188"/>
      <c r="FA32" s="188"/>
      <c r="FB32" s="188"/>
      <c r="FC32" s="188"/>
      <c r="FD32" s="188"/>
      <c r="FE32" s="188"/>
      <c r="FF32" s="188"/>
      <c r="FG32" s="188"/>
      <c r="FH32" s="188"/>
      <c r="FI32" s="188"/>
      <c r="FJ32" s="188"/>
      <c r="FK32" s="188"/>
      <c r="FL32" s="188"/>
      <c r="FM32" s="188"/>
      <c r="FN32" s="188"/>
      <c r="FO32" s="188"/>
      <c r="FP32" s="188"/>
      <c r="FQ32" s="188"/>
      <c r="FR32" s="188"/>
      <c r="FS32" s="188"/>
      <c r="FT32" s="188"/>
      <c r="FU32" s="188"/>
      <c r="FV32" s="188"/>
      <c r="FW32" s="188"/>
      <c r="FX32" s="188"/>
      <c r="FY32" s="188"/>
      <c r="FZ32" s="188"/>
      <c r="GA32" s="188"/>
      <c r="GB32" s="188"/>
      <c r="GC32" s="188"/>
      <c r="GD32" s="188"/>
      <c r="GE32" s="188"/>
      <c r="GF32" s="188"/>
      <c r="GG32" s="188"/>
      <c r="GH32" s="188"/>
      <c r="GI32" s="188"/>
      <c r="GJ32" s="188"/>
      <c r="GK32" s="188"/>
      <c r="GL32" s="188"/>
      <c r="GM32" s="188"/>
      <c r="GN32" s="188"/>
      <c r="GO32" s="188"/>
      <c r="GP32" s="188"/>
      <c r="GQ32" s="188"/>
      <c r="GR32" s="188"/>
      <c r="GS32" s="188"/>
      <c r="GT32" s="188"/>
      <c r="GU32" s="188"/>
      <c r="GV32" s="188"/>
      <c r="GW32" s="188"/>
      <c r="GX32" s="188"/>
      <c r="GY32" s="188"/>
      <c r="GZ32" s="188"/>
      <c r="HA32" s="188"/>
      <c r="HB32" s="188"/>
      <c r="HC32" s="188"/>
      <c r="HD32" s="188"/>
      <c r="HE32" s="188"/>
      <c r="HF32" s="188"/>
      <c r="HG32" s="188"/>
      <c r="HH32" s="188"/>
      <c r="HI32" s="188"/>
      <c r="HJ32" s="188"/>
      <c r="HK32" s="188"/>
      <c r="HL32" s="188"/>
      <c r="HM32" s="188"/>
      <c r="HN32" s="188"/>
      <c r="HO32" s="188"/>
      <c r="HP32" s="188"/>
      <c r="HQ32" s="188"/>
      <c r="HR32" s="188"/>
      <c r="HS32" s="188"/>
      <c r="HT32" s="188"/>
      <c r="HU32" s="188"/>
      <c r="HV32" s="188"/>
      <c r="HW32" s="188"/>
      <c r="HX32" s="188"/>
      <c r="HY32" s="188"/>
      <c r="HZ32" s="188"/>
      <c r="IA32" s="188"/>
      <c r="IB32" s="188"/>
      <c r="IC32" s="188"/>
      <c r="ID32" s="188"/>
      <c r="IE32" s="188"/>
      <c r="IF32" s="188"/>
      <c r="IG32" s="188"/>
      <c r="IH32" s="188"/>
      <c r="II32" s="188"/>
      <c r="IJ32" s="188"/>
      <c r="IK32" s="188"/>
      <c r="IL32" s="188"/>
      <c r="IM32" s="188"/>
      <c r="IN32" s="188"/>
      <c r="IO32" s="188"/>
      <c r="IP32" s="188"/>
      <c r="IQ32" s="188"/>
      <c r="IR32" s="188"/>
      <c r="IS32" s="188"/>
      <c r="IT32" s="188"/>
      <c r="IU32" s="188"/>
      <c r="IV32" s="188"/>
      <c r="IW32" s="188"/>
      <c r="IX32" s="188"/>
      <c r="IY32" s="188"/>
      <c r="IZ32" s="188"/>
      <c r="JA32" s="188"/>
      <c r="JB32" s="188"/>
      <c r="JC32" s="188"/>
      <c r="JD32" s="188"/>
      <c r="JE32" s="188"/>
      <c r="JF32" s="188"/>
      <c r="JG32" s="188"/>
      <c r="JH32" s="188"/>
      <c r="JI32" s="188"/>
      <c r="JJ32" s="188"/>
      <c r="JK32" s="188"/>
      <c r="JL32" s="188"/>
      <c r="JM32" s="188"/>
      <c r="JN32" s="188"/>
      <c r="JO32" s="188"/>
      <c r="JP32" s="188"/>
      <c r="JQ32" s="188"/>
      <c r="JR32" s="188"/>
      <c r="JS32" s="188"/>
      <c r="JT32" s="188"/>
      <c r="JU32" s="188"/>
      <c r="JV32" s="188"/>
      <c r="JW32" s="188"/>
      <c r="JX32" s="188"/>
      <c r="JY32" s="188"/>
      <c r="JZ32" s="188"/>
      <c r="KA32" s="188"/>
      <c r="KB32" s="188"/>
      <c r="KC32" s="188"/>
      <c r="KD32" s="188"/>
      <c r="KE32" s="188"/>
      <c r="KF32" s="188"/>
      <c r="KG32" s="188"/>
      <c r="KH32" s="188"/>
      <c r="KI32" s="188"/>
      <c r="KJ32" s="188"/>
      <c r="KK32" s="188"/>
      <c r="KL32" s="188"/>
      <c r="KM32" s="188"/>
      <c r="KN32" s="188"/>
      <c r="KO32" s="188"/>
      <c r="KP32" s="188"/>
      <c r="KQ32" s="188"/>
      <c r="KR32" s="188"/>
      <c r="KS32" s="188"/>
      <c r="KT32" s="188"/>
      <c r="KU32" s="188"/>
      <c r="KV32" s="188"/>
      <c r="KW32" s="188"/>
      <c r="KX32" s="188"/>
      <c r="KY32" s="188"/>
      <c r="KZ32" s="188"/>
      <c r="LA32" s="188"/>
      <c r="LB32" s="188"/>
      <c r="LC32" s="188"/>
      <c r="LD32" s="188"/>
      <c r="LE32" s="188"/>
      <c r="LF32" s="188"/>
      <c r="LG32" s="188"/>
      <c r="LH32" s="188"/>
      <c r="LI32" s="188"/>
      <c r="LJ32" s="188"/>
      <c r="LK32" s="188"/>
      <c r="LL32" s="188"/>
      <c r="LM32" s="188"/>
      <c r="LN32" s="188"/>
      <c r="LO32" s="188"/>
      <c r="LP32" s="188"/>
      <c r="LQ32" s="188"/>
      <c r="LR32" s="188"/>
      <c r="LS32" s="188"/>
      <c r="LT32" s="188"/>
      <c r="LU32" s="188"/>
      <c r="LV32" s="188"/>
      <c r="LW32" s="188"/>
      <c r="LX32" s="188"/>
      <c r="LY32" s="188"/>
      <c r="LZ32" s="188"/>
      <c r="MA32" s="188"/>
      <c r="MB32" s="188"/>
      <c r="MC32" s="188"/>
      <c r="MD32" s="188"/>
      <c r="ME32" s="188"/>
      <c r="MF32" s="188"/>
      <c r="MG32" s="188"/>
      <c r="MH32" s="188"/>
      <c r="MI32" s="188"/>
      <c r="MJ32" s="188"/>
      <c r="MK32" s="188"/>
      <c r="ML32" s="188"/>
      <c r="MM32" s="188"/>
      <c r="MN32" s="188"/>
      <c r="MO32" s="188"/>
      <c r="MP32" s="188"/>
      <c r="MQ32" s="188"/>
      <c r="MR32" s="188"/>
      <c r="MS32" s="188"/>
      <c r="MT32" s="188"/>
      <c r="MU32" s="188"/>
      <c r="MV32" s="188"/>
      <c r="MW32" s="188"/>
      <c r="MX32" s="188"/>
      <c r="MY32" s="188"/>
      <c r="MZ32" s="188"/>
      <c r="NA32" s="188"/>
      <c r="NB32" s="188"/>
      <c r="NC32" s="188"/>
      <c r="ND32" s="188"/>
      <c r="NE32" s="188"/>
      <c r="NF32" s="188"/>
      <c r="NG32" s="188"/>
      <c r="NH32" s="188"/>
      <c r="NI32" s="188"/>
      <c r="NJ32" s="188"/>
      <c r="NK32" s="188"/>
      <c r="NL32" s="188"/>
      <c r="NM32" s="188"/>
      <c r="NN32" s="188"/>
      <c r="NO32" s="188"/>
      <c r="NP32" s="188"/>
      <c r="NQ32" s="188"/>
      <c r="NR32" s="188"/>
      <c r="NS32" s="188"/>
      <c r="NT32" s="188"/>
      <c r="NU32" s="188"/>
      <c r="NV32" s="188"/>
      <c r="NW32" s="188"/>
      <c r="NX32" s="188"/>
      <c r="NY32" s="188"/>
      <c r="NZ32" s="188"/>
      <c r="OA32" s="188"/>
      <c r="OB32" s="188"/>
      <c r="OC32" s="188"/>
      <c r="OD32" s="188"/>
      <c r="OE32" s="188"/>
      <c r="OF32" s="188"/>
      <c r="OG32" s="188"/>
      <c r="OH32" s="188"/>
      <c r="OI32" s="188"/>
      <c r="OJ32" s="188"/>
      <c r="OK32" s="188"/>
      <c r="OL32" s="188"/>
      <c r="OM32" s="188"/>
      <c r="ON32" s="188"/>
      <c r="OO32" s="188"/>
      <c r="OP32" s="188"/>
      <c r="OQ32" s="188"/>
      <c r="OR32" s="188"/>
      <c r="OS32" s="188"/>
      <c r="OT32" s="188"/>
      <c r="OU32" s="188"/>
      <c r="OV32" s="188"/>
      <c r="OW32" s="188"/>
      <c r="OX32" s="188"/>
      <c r="OY32" s="188"/>
      <c r="OZ32" s="188"/>
      <c r="PA32" s="188"/>
      <c r="PB32" s="188"/>
      <c r="PC32" s="188"/>
      <c r="PD32" s="188"/>
      <c r="PE32" s="188"/>
    </row>
    <row r="33" spans="1:507" s="189" customFormat="1" ht="48" customHeight="1" x14ac:dyDescent="0.25">
      <c r="A33" s="241"/>
      <c r="B33" s="175"/>
      <c r="C33" s="200" t="s">
        <v>114</v>
      </c>
      <c r="D33" s="204"/>
      <c r="E33" s="204"/>
      <c r="F33" s="205"/>
      <c r="G33" s="176"/>
      <c r="H33" s="177"/>
      <c r="I33" s="178"/>
      <c r="J33" s="179"/>
      <c r="K33" s="180"/>
      <c r="L33" s="232"/>
      <c r="M33" s="175"/>
      <c r="N33" s="181"/>
      <c r="O33" s="182"/>
      <c r="P33" s="183"/>
      <c r="Q33" s="184"/>
      <c r="R33" s="185"/>
      <c r="S33" s="184"/>
      <c r="T33" s="184"/>
      <c r="U33" s="184"/>
      <c r="V33" s="184"/>
      <c r="W33" s="184"/>
      <c r="X33" s="184"/>
      <c r="Y33" s="186"/>
      <c r="Z33" s="186"/>
      <c r="AA33" s="186"/>
      <c r="AB33" s="186"/>
      <c r="AC33" s="186"/>
      <c r="AD33" s="186"/>
      <c r="AE33" s="187"/>
      <c r="AF33" s="188"/>
      <c r="AG33" s="188"/>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c r="BH33" s="188"/>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8"/>
      <c r="CF33" s="188"/>
      <c r="CG33" s="188"/>
      <c r="CH33" s="188"/>
      <c r="CI33" s="188"/>
      <c r="CJ33" s="188"/>
      <c r="CK33" s="188"/>
      <c r="CL33" s="188"/>
      <c r="CM33" s="188"/>
      <c r="CN33" s="188"/>
      <c r="CO33" s="188"/>
      <c r="CP33" s="188"/>
      <c r="CQ33" s="188"/>
      <c r="CR33" s="188"/>
      <c r="CS33" s="188"/>
      <c r="CT33" s="188"/>
      <c r="CU33" s="188"/>
      <c r="CV33" s="188"/>
      <c r="CW33" s="188"/>
      <c r="CX33" s="188"/>
      <c r="CY33" s="188"/>
      <c r="CZ33" s="188"/>
      <c r="DA33" s="188"/>
      <c r="DB33" s="188"/>
      <c r="DC33" s="188"/>
      <c r="DD33" s="188"/>
      <c r="DE33" s="188"/>
      <c r="DF33" s="188"/>
      <c r="DG33" s="188"/>
      <c r="DH33" s="188"/>
      <c r="DI33" s="188"/>
      <c r="DJ33" s="188"/>
      <c r="DK33" s="188"/>
      <c r="DL33" s="188"/>
      <c r="DM33" s="188"/>
      <c r="DN33" s="188"/>
      <c r="DO33" s="188"/>
      <c r="DP33" s="188"/>
      <c r="DQ33" s="188"/>
      <c r="DR33" s="188"/>
      <c r="DS33" s="188"/>
      <c r="DT33" s="188"/>
      <c r="DU33" s="188"/>
      <c r="DV33" s="188"/>
      <c r="DW33" s="188"/>
      <c r="DX33" s="188"/>
      <c r="DY33" s="188"/>
      <c r="DZ33" s="188"/>
      <c r="EA33" s="188"/>
      <c r="EB33" s="188"/>
      <c r="EC33" s="188"/>
      <c r="ED33" s="188"/>
      <c r="EE33" s="188"/>
      <c r="EF33" s="188"/>
      <c r="EG33" s="188"/>
      <c r="EH33" s="188"/>
      <c r="EI33" s="188"/>
      <c r="EJ33" s="188"/>
      <c r="EK33" s="188"/>
      <c r="EL33" s="188"/>
      <c r="EM33" s="188"/>
      <c r="EN33" s="188"/>
      <c r="EO33" s="188"/>
      <c r="EP33" s="188"/>
      <c r="EQ33" s="188"/>
      <c r="ER33" s="188"/>
      <c r="ES33" s="188"/>
      <c r="ET33" s="188"/>
      <c r="EU33" s="188"/>
      <c r="EV33" s="188"/>
      <c r="EW33" s="188"/>
      <c r="EX33" s="188"/>
      <c r="EY33" s="188"/>
      <c r="EZ33" s="188"/>
      <c r="FA33" s="188"/>
      <c r="FB33" s="188"/>
      <c r="FC33" s="188"/>
      <c r="FD33" s="188"/>
      <c r="FE33" s="188"/>
      <c r="FF33" s="188"/>
      <c r="FG33" s="188"/>
      <c r="FH33" s="188"/>
      <c r="FI33" s="188"/>
      <c r="FJ33" s="188"/>
      <c r="FK33" s="188"/>
      <c r="FL33" s="188"/>
      <c r="FM33" s="188"/>
      <c r="FN33" s="188"/>
      <c r="FO33" s="188"/>
      <c r="FP33" s="188"/>
      <c r="FQ33" s="188"/>
      <c r="FR33" s="188"/>
      <c r="FS33" s="188"/>
      <c r="FT33" s="188"/>
      <c r="FU33" s="188"/>
      <c r="FV33" s="188"/>
      <c r="FW33" s="188"/>
      <c r="FX33" s="188"/>
      <c r="FY33" s="188"/>
      <c r="FZ33" s="188"/>
      <c r="GA33" s="188"/>
      <c r="GB33" s="188"/>
      <c r="GC33" s="188"/>
      <c r="GD33" s="188"/>
      <c r="GE33" s="188"/>
      <c r="GF33" s="188"/>
      <c r="GG33" s="188"/>
      <c r="GH33" s="188"/>
      <c r="GI33" s="188"/>
      <c r="GJ33" s="188"/>
      <c r="GK33" s="188"/>
      <c r="GL33" s="188"/>
      <c r="GM33" s="188"/>
      <c r="GN33" s="188"/>
      <c r="GO33" s="188"/>
      <c r="GP33" s="188"/>
      <c r="GQ33" s="188"/>
      <c r="GR33" s="188"/>
      <c r="GS33" s="188"/>
      <c r="GT33" s="188"/>
      <c r="GU33" s="188"/>
      <c r="GV33" s="188"/>
      <c r="GW33" s="188"/>
      <c r="GX33" s="188"/>
      <c r="GY33" s="188"/>
      <c r="GZ33" s="188"/>
      <c r="HA33" s="188"/>
      <c r="HB33" s="188"/>
      <c r="HC33" s="188"/>
      <c r="HD33" s="188"/>
      <c r="HE33" s="188"/>
      <c r="HF33" s="188"/>
      <c r="HG33" s="188"/>
      <c r="HH33" s="188"/>
      <c r="HI33" s="188"/>
      <c r="HJ33" s="188"/>
      <c r="HK33" s="188"/>
      <c r="HL33" s="188"/>
      <c r="HM33" s="188"/>
      <c r="HN33" s="188"/>
      <c r="HO33" s="188"/>
      <c r="HP33" s="188"/>
      <c r="HQ33" s="188"/>
      <c r="HR33" s="188"/>
      <c r="HS33" s="188"/>
      <c r="HT33" s="188"/>
      <c r="HU33" s="188"/>
      <c r="HV33" s="188"/>
      <c r="HW33" s="188"/>
      <c r="HX33" s="188"/>
      <c r="HY33" s="188"/>
      <c r="HZ33" s="188"/>
      <c r="IA33" s="188"/>
      <c r="IB33" s="188"/>
      <c r="IC33" s="188"/>
      <c r="ID33" s="188"/>
      <c r="IE33" s="188"/>
      <c r="IF33" s="188"/>
      <c r="IG33" s="188"/>
      <c r="IH33" s="188"/>
      <c r="II33" s="188"/>
      <c r="IJ33" s="188"/>
      <c r="IK33" s="188"/>
      <c r="IL33" s="188"/>
      <c r="IM33" s="188"/>
      <c r="IN33" s="188"/>
      <c r="IO33" s="188"/>
      <c r="IP33" s="188"/>
      <c r="IQ33" s="188"/>
      <c r="IR33" s="188"/>
      <c r="IS33" s="188"/>
      <c r="IT33" s="188"/>
      <c r="IU33" s="188"/>
      <c r="IV33" s="188"/>
      <c r="IW33" s="188"/>
      <c r="IX33" s="188"/>
      <c r="IY33" s="188"/>
      <c r="IZ33" s="188"/>
      <c r="JA33" s="188"/>
      <c r="JB33" s="188"/>
      <c r="JC33" s="188"/>
      <c r="JD33" s="188"/>
      <c r="JE33" s="188"/>
      <c r="JF33" s="188"/>
      <c r="JG33" s="188"/>
      <c r="JH33" s="188"/>
      <c r="JI33" s="188"/>
      <c r="JJ33" s="188"/>
      <c r="JK33" s="188"/>
      <c r="JL33" s="188"/>
      <c r="JM33" s="188"/>
      <c r="JN33" s="188"/>
      <c r="JO33" s="188"/>
      <c r="JP33" s="188"/>
      <c r="JQ33" s="188"/>
      <c r="JR33" s="188"/>
      <c r="JS33" s="188"/>
      <c r="JT33" s="188"/>
      <c r="JU33" s="188"/>
      <c r="JV33" s="188"/>
      <c r="JW33" s="188"/>
      <c r="JX33" s="188"/>
      <c r="JY33" s="188"/>
      <c r="JZ33" s="188"/>
      <c r="KA33" s="188"/>
      <c r="KB33" s="188"/>
      <c r="KC33" s="188"/>
      <c r="KD33" s="188"/>
      <c r="KE33" s="188"/>
      <c r="KF33" s="188"/>
      <c r="KG33" s="188"/>
      <c r="KH33" s="188"/>
      <c r="KI33" s="188"/>
      <c r="KJ33" s="188"/>
      <c r="KK33" s="188"/>
      <c r="KL33" s="188"/>
      <c r="KM33" s="188"/>
      <c r="KN33" s="188"/>
      <c r="KO33" s="188"/>
      <c r="KP33" s="188"/>
      <c r="KQ33" s="188"/>
      <c r="KR33" s="188"/>
      <c r="KS33" s="188"/>
      <c r="KT33" s="188"/>
      <c r="KU33" s="188"/>
      <c r="KV33" s="188"/>
      <c r="KW33" s="188"/>
      <c r="KX33" s="188"/>
      <c r="KY33" s="188"/>
      <c r="KZ33" s="188"/>
      <c r="LA33" s="188"/>
      <c r="LB33" s="188"/>
      <c r="LC33" s="188"/>
      <c r="LD33" s="188"/>
      <c r="LE33" s="188"/>
      <c r="LF33" s="188"/>
      <c r="LG33" s="188"/>
      <c r="LH33" s="188"/>
      <c r="LI33" s="188"/>
      <c r="LJ33" s="188"/>
      <c r="LK33" s="188"/>
      <c r="LL33" s="188"/>
      <c r="LM33" s="188"/>
      <c r="LN33" s="188"/>
      <c r="LO33" s="188"/>
      <c r="LP33" s="188"/>
      <c r="LQ33" s="188"/>
      <c r="LR33" s="188"/>
      <c r="LS33" s="188"/>
      <c r="LT33" s="188"/>
      <c r="LU33" s="188"/>
      <c r="LV33" s="188"/>
      <c r="LW33" s="188"/>
      <c r="LX33" s="188"/>
      <c r="LY33" s="188"/>
      <c r="LZ33" s="188"/>
      <c r="MA33" s="188"/>
      <c r="MB33" s="188"/>
      <c r="MC33" s="188"/>
      <c r="MD33" s="188"/>
      <c r="ME33" s="188"/>
      <c r="MF33" s="188"/>
      <c r="MG33" s="188"/>
      <c r="MH33" s="188"/>
      <c r="MI33" s="188"/>
      <c r="MJ33" s="188"/>
      <c r="MK33" s="188"/>
      <c r="ML33" s="188"/>
      <c r="MM33" s="188"/>
      <c r="MN33" s="188"/>
      <c r="MO33" s="188"/>
      <c r="MP33" s="188"/>
      <c r="MQ33" s="188"/>
      <c r="MR33" s="188"/>
      <c r="MS33" s="188"/>
      <c r="MT33" s="188"/>
      <c r="MU33" s="188"/>
      <c r="MV33" s="188"/>
      <c r="MW33" s="188"/>
      <c r="MX33" s="188"/>
      <c r="MY33" s="188"/>
      <c r="MZ33" s="188"/>
      <c r="NA33" s="188"/>
      <c r="NB33" s="188"/>
      <c r="NC33" s="188"/>
      <c r="ND33" s="188"/>
      <c r="NE33" s="188"/>
      <c r="NF33" s="188"/>
      <c r="NG33" s="188"/>
      <c r="NH33" s="188"/>
      <c r="NI33" s="188"/>
      <c r="NJ33" s="188"/>
      <c r="NK33" s="188"/>
      <c r="NL33" s="188"/>
      <c r="NM33" s="188"/>
      <c r="NN33" s="188"/>
      <c r="NO33" s="188"/>
      <c r="NP33" s="188"/>
      <c r="NQ33" s="188"/>
      <c r="NR33" s="188"/>
      <c r="NS33" s="188"/>
      <c r="NT33" s="188"/>
      <c r="NU33" s="188"/>
      <c r="NV33" s="188"/>
      <c r="NW33" s="188"/>
      <c r="NX33" s="188"/>
      <c r="NY33" s="188"/>
      <c r="NZ33" s="188"/>
      <c r="OA33" s="188"/>
      <c r="OB33" s="188"/>
      <c r="OC33" s="188"/>
      <c r="OD33" s="188"/>
      <c r="OE33" s="188"/>
      <c r="OF33" s="188"/>
      <c r="OG33" s="188"/>
      <c r="OH33" s="188"/>
      <c r="OI33" s="188"/>
      <c r="OJ33" s="188"/>
      <c r="OK33" s="188"/>
      <c r="OL33" s="188"/>
      <c r="OM33" s="188"/>
      <c r="ON33" s="188"/>
      <c r="OO33" s="188"/>
      <c r="OP33" s="188"/>
      <c r="OQ33" s="188"/>
      <c r="OR33" s="188"/>
      <c r="OS33" s="188"/>
      <c r="OT33" s="188"/>
      <c r="OU33" s="188"/>
      <c r="OV33" s="188"/>
      <c r="OW33" s="188"/>
      <c r="OX33" s="188"/>
      <c r="OY33" s="188"/>
      <c r="OZ33" s="188"/>
      <c r="PA33" s="188"/>
      <c r="PB33" s="188"/>
      <c r="PC33" s="188"/>
      <c r="PD33" s="188"/>
      <c r="PE33" s="188"/>
    </row>
    <row r="34" spans="1:507" s="149" customFormat="1" ht="29.25" customHeight="1" x14ac:dyDescent="0.25">
      <c r="A34" s="240" t="s">
        <v>96</v>
      </c>
      <c r="B34" s="141"/>
      <c r="C34" s="297" t="s">
        <v>60</v>
      </c>
      <c r="D34" s="298"/>
      <c r="E34" s="298"/>
      <c r="F34" s="299"/>
      <c r="G34" s="142"/>
      <c r="H34" s="143"/>
      <c r="I34" s="144"/>
      <c r="J34" s="145"/>
      <c r="K34" s="146"/>
      <c r="L34" s="224"/>
      <c r="M34" s="141"/>
      <c r="N34" s="150"/>
      <c r="O34" s="126"/>
      <c r="P34" s="9"/>
      <c r="Q34" s="10"/>
      <c r="R34" s="39"/>
      <c r="S34" s="10"/>
      <c r="T34" s="10"/>
      <c r="U34" s="10"/>
      <c r="V34" s="10"/>
      <c r="W34" s="10"/>
      <c r="X34" s="10"/>
      <c r="Y34" s="151"/>
      <c r="Z34" s="151"/>
      <c r="AA34" s="147"/>
      <c r="AB34" s="147"/>
      <c r="AC34" s="147"/>
      <c r="AD34" s="147"/>
      <c r="AE34" s="147"/>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c r="CH34" s="148"/>
      <c r="CI34" s="148"/>
      <c r="CJ34" s="148"/>
      <c r="CK34" s="148"/>
      <c r="CL34" s="148"/>
      <c r="CM34" s="148"/>
      <c r="CN34" s="148"/>
      <c r="CO34" s="148"/>
      <c r="CP34" s="148"/>
      <c r="CQ34" s="148"/>
      <c r="CR34" s="148"/>
      <c r="CS34" s="148"/>
      <c r="CT34" s="148"/>
      <c r="CU34" s="148"/>
      <c r="CV34" s="148"/>
      <c r="CW34" s="148"/>
      <c r="CX34" s="148"/>
      <c r="CY34" s="148"/>
      <c r="CZ34" s="148"/>
      <c r="DA34" s="148"/>
      <c r="DB34" s="148"/>
      <c r="DC34" s="148"/>
      <c r="DD34" s="148"/>
      <c r="DE34" s="148"/>
      <c r="DF34" s="148"/>
      <c r="DG34" s="148"/>
      <c r="DH34" s="148"/>
      <c r="DI34" s="148"/>
      <c r="DJ34" s="148"/>
      <c r="DK34" s="148"/>
      <c r="DL34" s="148"/>
      <c r="DM34" s="148"/>
      <c r="DN34" s="148"/>
      <c r="DO34" s="148"/>
      <c r="DP34" s="148"/>
      <c r="DQ34" s="148"/>
      <c r="DR34" s="148"/>
      <c r="DS34" s="148"/>
      <c r="DT34" s="148"/>
      <c r="DU34" s="148"/>
      <c r="DV34" s="148"/>
      <c r="DW34" s="148"/>
      <c r="DX34" s="148"/>
      <c r="DY34" s="148"/>
      <c r="DZ34" s="148"/>
      <c r="EA34" s="148"/>
      <c r="EB34" s="148"/>
      <c r="EC34" s="148"/>
      <c r="ED34" s="148"/>
      <c r="EE34" s="148"/>
      <c r="EF34" s="148"/>
      <c r="EG34" s="148"/>
      <c r="EH34" s="148"/>
      <c r="EI34" s="148"/>
      <c r="EJ34" s="148"/>
      <c r="EK34" s="148"/>
      <c r="EL34" s="148"/>
      <c r="EM34" s="148"/>
      <c r="EN34" s="148"/>
      <c r="EO34" s="148"/>
      <c r="EP34" s="148"/>
      <c r="EQ34" s="148"/>
      <c r="ER34" s="148"/>
      <c r="ES34" s="148"/>
      <c r="ET34" s="148"/>
      <c r="EU34" s="148"/>
      <c r="EV34" s="148"/>
      <c r="EW34" s="148"/>
      <c r="EX34" s="148"/>
      <c r="EY34" s="148"/>
      <c r="EZ34" s="148"/>
      <c r="FA34" s="148"/>
      <c r="FB34" s="148"/>
      <c r="FC34" s="148"/>
      <c r="FD34" s="148"/>
      <c r="FE34" s="148"/>
      <c r="FF34" s="148"/>
      <c r="FG34" s="148"/>
      <c r="FH34" s="148"/>
      <c r="FI34" s="148"/>
      <c r="FJ34" s="148"/>
      <c r="FK34" s="148"/>
      <c r="FL34" s="148"/>
      <c r="FM34" s="148"/>
      <c r="FN34" s="148"/>
      <c r="FO34" s="148"/>
      <c r="FP34" s="148"/>
      <c r="FQ34" s="148"/>
      <c r="FR34" s="148"/>
      <c r="FS34" s="148"/>
      <c r="FT34" s="148"/>
      <c r="FU34" s="148"/>
      <c r="FV34" s="148"/>
      <c r="FW34" s="148"/>
      <c r="FX34" s="148"/>
      <c r="FY34" s="148"/>
      <c r="FZ34" s="148"/>
      <c r="GA34" s="148"/>
      <c r="GB34" s="148"/>
      <c r="GC34" s="148"/>
      <c r="GD34" s="148"/>
      <c r="GE34" s="148"/>
      <c r="GF34" s="148"/>
      <c r="GG34" s="148"/>
      <c r="GH34" s="148"/>
      <c r="GI34" s="148"/>
      <c r="GJ34" s="148"/>
      <c r="GK34" s="148"/>
      <c r="GL34" s="148"/>
      <c r="GM34" s="148"/>
      <c r="GN34" s="148"/>
      <c r="GO34" s="148"/>
      <c r="GP34" s="148"/>
      <c r="GQ34" s="148"/>
      <c r="GR34" s="148"/>
      <c r="GS34" s="148"/>
      <c r="GT34" s="148"/>
      <c r="GU34" s="148"/>
      <c r="GV34" s="148"/>
      <c r="GW34" s="148"/>
      <c r="GX34" s="148"/>
      <c r="GY34" s="148"/>
      <c r="GZ34" s="148"/>
      <c r="HA34" s="148"/>
      <c r="HB34" s="148"/>
      <c r="HC34" s="148"/>
      <c r="HD34" s="148"/>
      <c r="HE34" s="148"/>
      <c r="HF34" s="148"/>
      <c r="HG34" s="148"/>
      <c r="HH34" s="148"/>
      <c r="HI34" s="148"/>
      <c r="HJ34" s="148"/>
      <c r="HK34" s="148"/>
      <c r="HL34" s="148"/>
      <c r="HM34" s="148"/>
      <c r="HN34" s="148"/>
      <c r="HO34" s="148"/>
      <c r="HP34" s="148"/>
      <c r="HQ34" s="148"/>
      <c r="HR34" s="148"/>
      <c r="HS34" s="148"/>
      <c r="HT34" s="148"/>
      <c r="HU34" s="148"/>
      <c r="HV34" s="148"/>
      <c r="HW34" s="148"/>
      <c r="HX34" s="148"/>
      <c r="HY34" s="148"/>
      <c r="HZ34" s="148"/>
      <c r="IA34" s="148"/>
      <c r="IB34" s="148"/>
      <c r="IC34" s="148"/>
      <c r="ID34" s="148"/>
      <c r="IE34" s="148"/>
      <c r="IF34" s="148"/>
      <c r="IG34" s="148"/>
      <c r="IH34" s="148"/>
      <c r="II34" s="148"/>
      <c r="IJ34" s="148"/>
      <c r="IK34" s="148"/>
      <c r="IL34" s="148"/>
      <c r="IM34" s="148"/>
      <c r="IN34" s="148"/>
      <c r="IO34" s="148"/>
      <c r="IP34" s="148"/>
      <c r="IQ34" s="148"/>
      <c r="IR34" s="148"/>
      <c r="IS34" s="148"/>
      <c r="IT34" s="148"/>
      <c r="IU34" s="148"/>
      <c r="IV34" s="148"/>
      <c r="IW34" s="148"/>
      <c r="IX34" s="148"/>
      <c r="IY34" s="148"/>
      <c r="IZ34" s="148"/>
      <c r="JA34" s="148"/>
      <c r="JB34" s="148"/>
      <c r="JC34" s="148"/>
      <c r="JD34" s="148"/>
      <c r="JE34" s="148"/>
      <c r="JF34" s="148"/>
      <c r="JG34" s="148"/>
      <c r="JH34" s="148"/>
      <c r="JI34" s="148"/>
      <c r="JJ34" s="148"/>
      <c r="JK34" s="148"/>
      <c r="JL34" s="148"/>
      <c r="JM34" s="148"/>
      <c r="JN34" s="148"/>
      <c r="JO34" s="148"/>
      <c r="JP34" s="148"/>
      <c r="JQ34" s="148"/>
      <c r="JR34" s="148"/>
      <c r="JS34" s="148"/>
      <c r="JT34" s="148"/>
      <c r="JU34" s="148"/>
      <c r="JV34" s="148"/>
      <c r="JW34" s="148"/>
      <c r="JX34" s="148"/>
      <c r="JY34" s="148"/>
      <c r="JZ34" s="148"/>
      <c r="KA34" s="148"/>
      <c r="KB34" s="148"/>
      <c r="KC34" s="148"/>
      <c r="KD34" s="148"/>
      <c r="KE34" s="148"/>
      <c r="KF34" s="148"/>
      <c r="KG34" s="148"/>
      <c r="KH34" s="148"/>
      <c r="KI34" s="148"/>
      <c r="KJ34" s="148"/>
      <c r="KK34" s="148"/>
      <c r="KL34" s="148"/>
      <c r="KM34" s="148"/>
      <c r="KN34" s="148"/>
      <c r="KO34" s="148"/>
      <c r="KP34" s="148"/>
      <c r="KQ34" s="148"/>
      <c r="KR34" s="148"/>
      <c r="KS34" s="148"/>
      <c r="KT34" s="148"/>
      <c r="KU34" s="148"/>
      <c r="KV34" s="148"/>
      <c r="KW34" s="148"/>
      <c r="KX34" s="148"/>
      <c r="KY34" s="148"/>
      <c r="KZ34" s="148"/>
      <c r="LA34" s="148"/>
      <c r="LB34" s="148"/>
      <c r="LC34" s="148"/>
      <c r="LD34" s="148"/>
      <c r="LE34" s="148"/>
      <c r="LF34" s="148"/>
      <c r="LG34" s="148"/>
      <c r="LH34" s="148"/>
      <c r="LI34" s="148"/>
      <c r="LJ34" s="148"/>
      <c r="LK34" s="148"/>
      <c r="LL34" s="148"/>
      <c r="LM34" s="148"/>
      <c r="LN34" s="148"/>
      <c r="LO34" s="148"/>
      <c r="LP34" s="148"/>
      <c r="LQ34" s="148"/>
      <c r="LR34" s="148"/>
      <c r="LS34" s="148"/>
      <c r="LT34" s="148"/>
      <c r="LU34" s="148"/>
      <c r="LV34" s="148"/>
      <c r="LW34" s="148"/>
      <c r="LX34" s="148"/>
      <c r="LY34" s="148"/>
      <c r="LZ34" s="148"/>
      <c r="MA34" s="148"/>
      <c r="MB34" s="148"/>
      <c r="MC34" s="148"/>
      <c r="MD34" s="148"/>
      <c r="ME34" s="148"/>
      <c r="MF34" s="148"/>
      <c r="MG34" s="148"/>
      <c r="MH34" s="148"/>
      <c r="MI34" s="148"/>
      <c r="MJ34" s="148"/>
      <c r="MK34" s="148"/>
      <c r="ML34" s="148"/>
      <c r="MM34" s="148"/>
      <c r="MN34" s="148"/>
      <c r="MO34" s="148"/>
      <c r="MP34" s="148"/>
      <c r="MQ34" s="148"/>
      <c r="MR34" s="148"/>
      <c r="MS34" s="148"/>
      <c r="MT34" s="148"/>
      <c r="MU34" s="148"/>
      <c r="MV34" s="148"/>
      <c r="MW34" s="148"/>
      <c r="MX34" s="148"/>
      <c r="MY34" s="148"/>
      <c r="MZ34" s="148"/>
      <c r="NA34" s="148"/>
      <c r="NB34" s="148"/>
      <c r="NC34" s="148"/>
      <c r="ND34" s="148"/>
      <c r="NE34" s="148"/>
      <c r="NF34" s="148"/>
      <c r="NG34" s="148"/>
      <c r="NH34" s="148"/>
      <c r="NI34" s="148"/>
      <c r="NJ34" s="148"/>
      <c r="NK34" s="148"/>
      <c r="NL34" s="148"/>
      <c r="NM34" s="148"/>
      <c r="NN34" s="148"/>
      <c r="NO34" s="148"/>
      <c r="NP34" s="148"/>
      <c r="NQ34" s="148"/>
      <c r="NR34" s="148"/>
      <c r="NS34" s="148"/>
      <c r="NT34" s="148"/>
      <c r="NU34" s="148"/>
      <c r="NV34" s="148"/>
      <c r="NW34" s="148"/>
      <c r="NX34" s="148"/>
      <c r="NY34" s="148"/>
      <c r="NZ34" s="148"/>
      <c r="OA34" s="148"/>
      <c r="OB34" s="148"/>
      <c r="OC34" s="148"/>
      <c r="OD34" s="148"/>
      <c r="OE34" s="148"/>
      <c r="OF34" s="148"/>
      <c r="OG34" s="148"/>
      <c r="OH34" s="148"/>
      <c r="OI34" s="148"/>
      <c r="OJ34" s="148"/>
      <c r="OK34" s="148"/>
      <c r="OL34" s="148"/>
      <c r="OM34" s="148"/>
      <c r="ON34" s="148"/>
      <c r="OO34" s="148"/>
      <c r="OP34" s="148"/>
      <c r="OQ34" s="148"/>
      <c r="OR34" s="148"/>
      <c r="OS34" s="148"/>
      <c r="OT34" s="148"/>
      <c r="OU34" s="148"/>
      <c r="OV34" s="148"/>
      <c r="OW34" s="148"/>
      <c r="OX34" s="148"/>
      <c r="OY34" s="148"/>
      <c r="OZ34" s="148"/>
      <c r="PA34" s="148"/>
      <c r="PB34" s="148"/>
      <c r="PC34" s="148"/>
      <c r="PD34" s="148"/>
      <c r="PE34" s="148"/>
    </row>
    <row r="35" spans="1:507" s="63" customFormat="1" ht="39" customHeight="1" x14ac:dyDescent="0.25">
      <c r="A35" s="235">
        <v>3</v>
      </c>
      <c r="B35" s="210"/>
      <c r="C35" s="211" t="s">
        <v>118</v>
      </c>
      <c r="D35" s="212"/>
      <c r="E35" s="212"/>
      <c r="F35" s="213"/>
      <c r="G35" s="214"/>
      <c r="H35" s="215"/>
      <c r="I35" s="216"/>
      <c r="J35" s="217"/>
      <c r="K35" s="218"/>
      <c r="L35" s="222">
        <f>SUM(L36:L60)/2</f>
        <v>44062335.552287579</v>
      </c>
      <c r="M35" s="210"/>
      <c r="N35" s="219"/>
      <c r="O35" s="38">
        <f>E40</f>
        <v>2</v>
      </c>
      <c r="P35" s="9">
        <f>D40</f>
        <v>39</v>
      </c>
      <c r="Q35" s="10">
        <f>H39</f>
        <v>636.5</v>
      </c>
      <c r="R35" s="39">
        <f>I39</f>
        <v>106</v>
      </c>
      <c r="S35" s="10">
        <f t="shared" ref="S35:Y35" si="3">SUM(S37:S41)</f>
        <v>106</v>
      </c>
      <c r="T35" s="10">
        <f t="shared" si="3"/>
        <v>0</v>
      </c>
      <c r="U35" s="10">
        <f t="shared" si="3"/>
        <v>0</v>
      </c>
      <c r="V35" s="10">
        <f t="shared" si="3"/>
        <v>0</v>
      </c>
      <c r="W35" s="10">
        <f t="shared" si="3"/>
        <v>0</v>
      </c>
      <c r="X35" s="10">
        <f t="shared" si="3"/>
        <v>0</v>
      </c>
      <c r="Y35" s="10">
        <f t="shared" si="3"/>
        <v>0</v>
      </c>
      <c r="Z35" s="40"/>
      <c r="AA35" s="40">
        <f>L39</f>
        <v>5088000</v>
      </c>
      <c r="AB35" s="40">
        <f>L42</f>
        <v>16765286.552287582</v>
      </c>
      <c r="AC35" s="40">
        <f>L50</f>
        <v>16591049</v>
      </c>
      <c r="AD35" s="40">
        <f>L59</f>
        <v>5618000</v>
      </c>
      <c r="AE35" s="76">
        <f>SUM(AA35:AD35)</f>
        <v>44062335.552287579</v>
      </c>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62"/>
      <c r="HO35" s="62"/>
      <c r="HP35" s="62"/>
      <c r="HQ35" s="62"/>
      <c r="HR35" s="62"/>
      <c r="HS35" s="62"/>
      <c r="HT35" s="62"/>
      <c r="HU35" s="62"/>
      <c r="HV35" s="62"/>
      <c r="HW35" s="62"/>
      <c r="HX35" s="62"/>
      <c r="HY35" s="62"/>
      <c r="HZ35" s="62"/>
      <c r="IA35" s="62"/>
      <c r="IB35" s="62"/>
      <c r="IC35" s="62"/>
      <c r="ID35" s="62"/>
      <c r="IE35" s="62"/>
      <c r="IF35" s="62"/>
      <c r="IG35" s="62"/>
      <c r="IH35" s="62"/>
      <c r="II35" s="62"/>
      <c r="IJ35" s="62"/>
      <c r="IK35" s="62"/>
      <c r="IL35" s="62"/>
      <c r="IM35" s="62"/>
      <c r="IN35" s="62"/>
      <c r="IO35" s="62"/>
      <c r="IP35" s="62"/>
      <c r="IQ35" s="62"/>
      <c r="IR35" s="62"/>
      <c r="IS35" s="62"/>
      <c r="IT35" s="62"/>
      <c r="IU35" s="62"/>
      <c r="IV35" s="62"/>
      <c r="IW35" s="62"/>
      <c r="IX35" s="62"/>
      <c r="IY35" s="62"/>
      <c r="IZ35" s="62"/>
      <c r="JA35" s="62"/>
      <c r="JB35" s="62"/>
      <c r="JC35" s="62"/>
      <c r="JD35" s="62"/>
      <c r="JE35" s="62"/>
      <c r="JF35" s="62"/>
      <c r="JG35" s="62"/>
      <c r="JH35" s="62"/>
      <c r="JI35" s="62"/>
      <c r="JJ35" s="62"/>
      <c r="JK35" s="62"/>
      <c r="JL35" s="62"/>
      <c r="JM35" s="62"/>
      <c r="JN35" s="62"/>
      <c r="JO35" s="62"/>
      <c r="JP35" s="62"/>
      <c r="JQ35" s="62"/>
      <c r="JR35" s="62"/>
      <c r="JS35" s="62"/>
      <c r="JT35" s="62"/>
      <c r="JU35" s="62"/>
      <c r="JV35" s="62"/>
      <c r="JW35" s="62"/>
      <c r="JX35" s="62"/>
      <c r="JY35" s="62"/>
      <c r="JZ35" s="62"/>
      <c r="KA35" s="62"/>
      <c r="KB35" s="62"/>
      <c r="KC35" s="62"/>
      <c r="KD35" s="62"/>
      <c r="KE35" s="62"/>
      <c r="KF35" s="62"/>
      <c r="KG35" s="62"/>
      <c r="KH35" s="62"/>
      <c r="KI35" s="62"/>
      <c r="KJ35" s="62"/>
      <c r="KK35" s="62"/>
      <c r="KL35" s="62"/>
      <c r="KM35" s="62"/>
      <c r="KN35" s="62"/>
      <c r="KO35" s="62"/>
      <c r="KP35" s="62"/>
      <c r="KQ35" s="62"/>
      <c r="KR35" s="62"/>
      <c r="KS35" s="62"/>
      <c r="KT35" s="62"/>
      <c r="KU35" s="62"/>
      <c r="KV35" s="62"/>
      <c r="KW35" s="62"/>
      <c r="KX35" s="62"/>
      <c r="KY35" s="62"/>
      <c r="KZ35" s="62"/>
      <c r="LA35" s="62"/>
      <c r="LB35" s="62"/>
      <c r="LC35" s="62"/>
      <c r="LD35" s="62"/>
      <c r="LE35" s="62"/>
      <c r="LF35" s="62"/>
      <c r="LG35" s="62"/>
      <c r="LH35" s="62"/>
      <c r="LI35" s="62"/>
      <c r="LJ35" s="62"/>
      <c r="LK35" s="62"/>
      <c r="LL35" s="62"/>
      <c r="LM35" s="62"/>
      <c r="LN35" s="62"/>
      <c r="LO35" s="62"/>
      <c r="LP35" s="62"/>
      <c r="LQ35" s="62"/>
      <c r="LR35" s="62"/>
      <c r="LS35" s="62"/>
      <c r="LT35" s="62"/>
      <c r="LU35" s="62"/>
      <c r="LV35" s="62"/>
      <c r="LW35" s="62"/>
      <c r="LX35" s="62"/>
      <c r="LY35" s="62"/>
      <c r="LZ35" s="62"/>
      <c r="MA35" s="62"/>
      <c r="MB35" s="62"/>
      <c r="MC35" s="62"/>
      <c r="MD35" s="62"/>
      <c r="ME35" s="62"/>
      <c r="MF35" s="62"/>
      <c r="MG35" s="62"/>
      <c r="MH35" s="62"/>
      <c r="MI35" s="62"/>
      <c r="MJ35" s="62"/>
      <c r="MK35" s="62"/>
      <c r="ML35" s="62"/>
      <c r="MM35" s="62"/>
      <c r="MN35" s="62"/>
      <c r="MO35" s="62"/>
      <c r="MP35" s="62"/>
      <c r="MQ35" s="62"/>
      <c r="MR35" s="62"/>
      <c r="MS35" s="62"/>
      <c r="MT35" s="62"/>
      <c r="MU35" s="62"/>
      <c r="MV35" s="62"/>
      <c r="MW35" s="62"/>
      <c r="MX35" s="62"/>
      <c r="MY35" s="62"/>
      <c r="MZ35" s="62"/>
      <c r="NA35" s="62"/>
      <c r="NB35" s="62"/>
      <c r="NC35" s="62"/>
      <c r="ND35" s="62"/>
      <c r="NE35" s="62"/>
      <c r="NF35" s="62"/>
      <c r="NG35" s="62"/>
      <c r="NH35" s="62"/>
      <c r="NI35" s="62"/>
      <c r="NJ35" s="62"/>
      <c r="NK35" s="62"/>
      <c r="NL35" s="62"/>
      <c r="NM35" s="62"/>
      <c r="NN35" s="62"/>
      <c r="NO35" s="62"/>
      <c r="NP35" s="62"/>
      <c r="NQ35" s="62"/>
      <c r="NR35" s="62"/>
      <c r="NS35" s="62"/>
      <c r="NT35" s="62"/>
      <c r="NU35" s="62"/>
      <c r="NV35" s="62"/>
      <c r="NW35" s="62"/>
      <c r="NX35" s="62"/>
      <c r="NY35" s="62"/>
      <c r="NZ35" s="62"/>
      <c r="OA35" s="62"/>
      <c r="OB35" s="62"/>
      <c r="OC35" s="62"/>
      <c r="OD35" s="62"/>
      <c r="OE35" s="62"/>
      <c r="OF35" s="62"/>
      <c r="OG35" s="62"/>
      <c r="OH35" s="62"/>
      <c r="OI35" s="62"/>
      <c r="OJ35" s="62"/>
      <c r="OK35" s="62"/>
      <c r="OL35" s="62"/>
      <c r="OM35" s="62"/>
      <c r="ON35" s="62"/>
      <c r="OO35" s="62"/>
      <c r="OP35" s="62"/>
      <c r="OQ35" s="62"/>
      <c r="OR35" s="62"/>
      <c r="OS35" s="62"/>
      <c r="OT35" s="62"/>
      <c r="OU35" s="62"/>
      <c r="OV35" s="62"/>
      <c r="OW35" s="62"/>
      <c r="OX35" s="62"/>
      <c r="OY35" s="62"/>
      <c r="OZ35" s="62"/>
      <c r="PA35" s="62"/>
      <c r="PB35" s="62"/>
      <c r="PC35" s="62"/>
      <c r="PD35" s="62"/>
      <c r="PE35" s="62"/>
      <c r="PF35" s="62"/>
      <c r="PG35" s="62"/>
      <c r="PH35" s="62"/>
      <c r="PI35" s="62"/>
      <c r="PJ35" s="62"/>
      <c r="PK35" s="62"/>
      <c r="PL35" s="62"/>
      <c r="PM35" s="62"/>
      <c r="PN35" s="62"/>
      <c r="PO35" s="62"/>
      <c r="PP35" s="62"/>
      <c r="PQ35" s="62"/>
      <c r="PR35" s="62"/>
      <c r="PS35" s="62"/>
      <c r="PT35" s="62"/>
      <c r="PU35" s="62"/>
      <c r="PV35" s="62"/>
      <c r="PW35" s="62"/>
      <c r="PX35" s="62"/>
      <c r="PY35" s="62"/>
      <c r="PZ35" s="62"/>
      <c r="QA35" s="62"/>
      <c r="QB35" s="62"/>
      <c r="QC35" s="62"/>
      <c r="QD35" s="62"/>
      <c r="QE35" s="62"/>
      <c r="QF35" s="62"/>
      <c r="QG35" s="62"/>
      <c r="QH35" s="62"/>
      <c r="QI35" s="62"/>
      <c r="QJ35" s="62"/>
      <c r="QK35" s="62"/>
      <c r="QL35" s="62"/>
      <c r="QM35" s="62"/>
      <c r="QN35" s="62"/>
      <c r="QO35" s="62"/>
      <c r="QP35" s="62"/>
      <c r="QQ35" s="62"/>
      <c r="QR35" s="62"/>
      <c r="QS35" s="62"/>
      <c r="QT35" s="62"/>
      <c r="QU35" s="62"/>
      <c r="QV35" s="62"/>
      <c r="QW35" s="62"/>
      <c r="QX35" s="62"/>
      <c r="QY35" s="62"/>
      <c r="QZ35" s="62"/>
      <c r="RA35" s="62"/>
      <c r="RB35" s="62"/>
      <c r="RC35" s="62"/>
      <c r="RD35" s="62"/>
      <c r="RE35" s="62"/>
      <c r="RF35" s="62"/>
      <c r="RG35" s="62"/>
      <c r="RH35" s="62"/>
      <c r="RI35" s="62"/>
      <c r="RJ35" s="62"/>
      <c r="RK35" s="62"/>
      <c r="RL35" s="62"/>
      <c r="RM35" s="62"/>
      <c r="RN35" s="62"/>
      <c r="RO35" s="62"/>
      <c r="RP35" s="62"/>
      <c r="RQ35" s="62"/>
      <c r="RR35" s="62"/>
      <c r="RS35" s="62"/>
      <c r="RT35" s="62"/>
      <c r="RU35" s="62"/>
      <c r="RV35" s="62"/>
      <c r="RW35" s="62"/>
      <c r="RX35" s="62"/>
      <c r="RY35" s="62"/>
      <c r="RZ35" s="62"/>
      <c r="SA35" s="62"/>
      <c r="SB35" s="62"/>
      <c r="SC35" s="62"/>
      <c r="SD35" s="62"/>
      <c r="SE35" s="62"/>
      <c r="SF35" s="62"/>
      <c r="SG35" s="62"/>
      <c r="SH35" s="62"/>
      <c r="SI35" s="62"/>
      <c r="SJ35" s="62"/>
      <c r="SK35" s="62"/>
      <c r="SL35" s="62"/>
      <c r="SM35" s="62"/>
    </row>
    <row r="36" spans="1:507" s="63" customFormat="1" ht="39" customHeight="1" x14ac:dyDescent="0.25">
      <c r="A36" s="236" t="s">
        <v>11</v>
      </c>
      <c r="B36" s="32"/>
      <c r="C36" s="333" t="s">
        <v>62</v>
      </c>
      <c r="D36" s="334"/>
      <c r="E36" s="334"/>
      <c r="F36" s="334"/>
      <c r="G36" s="33"/>
      <c r="H36" s="34"/>
      <c r="I36" s="35"/>
      <c r="J36" s="36"/>
      <c r="K36" s="37"/>
      <c r="L36" s="223"/>
      <c r="M36" s="32"/>
      <c r="N36" s="67"/>
      <c r="O36" s="41"/>
      <c r="P36" s="55"/>
      <c r="Q36" s="42"/>
      <c r="R36" s="34"/>
      <c r="S36" s="42"/>
      <c r="T36" s="42"/>
      <c r="U36" s="42"/>
      <c r="V36" s="42"/>
      <c r="W36" s="42"/>
      <c r="X36" s="42"/>
      <c r="Y36" s="43"/>
      <c r="Z36" s="43"/>
      <c r="AA36" s="43"/>
      <c r="AB36" s="43"/>
      <c r="AC36" s="43"/>
      <c r="AD36" s="43"/>
      <c r="AE36" s="43"/>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c r="IV36" s="62"/>
      <c r="IW36" s="62"/>
      <c r="IX36" s="62"/>
      <c r="IY36" s="62"/>
      <c r="IZ36" s="62"/>
      <c r="JA36" s="62"/>
      <c r="JB36" s="62"/>
      <c r="JC36" s="62"/>
      <c r="JD36" s="62"/>
      <c r="JE36" s="62"/>
      <c r="JF36" s="62"/>
      <c r="JG36" s="62"/>
      <c r="JH36" s="62"/>
      <c r="JI36" s="62"/>
      <c r="JJ36" s="62"/>
      <c r="JK36" s="62"/>
      <c r="JL36" s="62"/>
      <c r="JM36" s="62"/>
      <c r="JN36" s="62"/>
      <c r="JO36" s="62"/>
      <c r="JP36" s="62"/>
      <c r="JQ36" s="62"/>
      <c r="JR36" s="62"/>
      <c r="JS36" s="62"/>
      <c r="JT36" s="62"/>
      <c r="JU36" s="62"/>
      <c r="JV36" s="62"/>
      <c r="JW36" s="62"/>
      <c r="JX36" s="62"/>
      <c r="JY36" s="62"/>
      <c r="JZ36" s="62"/>
      <c r="KA36" s="62"/>
      <c r="KB36" s="62"/>
      <c r="KC36" s="62"/>
      <c r="KD36" s="62"/>
      <c r="KE36" s="62"/>
      <c r="KF36" s="62"/>
      <c r="KG36" s="62"/>
      <c r="KH36" s="62"/>
      <c r="KI36" s="62"/>
      <c r="KJ36" s="62"/>
      <c r="KK36" s="62"/>
      <c r="KL36" s="62"/>
      <c r="KM36" s="62"/>
      <c r="KN36" s="62"/>
      <c r="KO36" s="62"/>
      <c r="KP36" s="62"/>
      <c r="KQ36" s="62"/>
      <c r="KR36" s="62"/>
      <c r="KS36" s="62"/>
      <c r="KT36" s="62"/>
      <c r="KU36" s="62"/>
      <c r="KV36" s="62"/>
      <c r="KW36" s="62"/>
      <c r="KX36" s="62"/>
      <c r="KY36" s="62"/>
      <c r="KZ36" s="62"/>
      <c r="LA36" s="62"/>
      <c r="LB36" s="62"/>
      <c r="LC36" s="62"/>
      <c r="LD36" s="62"/>
      <c r="LE36" s="62"/>
      <c r="LF36" s="62"/>
      <c r="LG36" s="62"/>
      <c r="LH36" s="62"/>
      <c r="LI36" s="62"/>
      <c r="LJ36" s="62"/>
      <c r="LK36" s="62"/>
      <c r="LL36" s="62"/>
      <c r="LM36" s="62"/>
      <c r="LN36" s="62"/>
      <c r="LO36" s="62"/>
      <c r="LP36" s="62"/>
      <c r="LQ36" s="62"/>
      <c r="LR36" s="62"/>
      <c r="LS36" s="62"/>
      <c r="LT36" s="62"/>
      <c r="LU36" s="62"/>
      <c r="LV36" s="62"/>
      <c r="LW36" s="62"/>
      <c r="LX36" s="62"/>
      <c r="LY36" s="62"/>
      <c r="LZ36" s="62"/>
      <c r="MA36" s="62"/>
      <c r="MB36" s="62"/>
      <c r="MC36" s="62"/>
      <c r="MD36" s="62"/>
      <c r="ME36" s="62"/>
      <c r="MF36" s="62"/>
      <c r="MG36" s="62"/>
      <c r="MH36" s="62"/>
      <c r="MI36" s="62"/>
      <c r="MJ36" s="62"/>
      <c r="MK36" s="62"/>
      <c r="ML36" s="62"/>
      <c r="MM36" s="62"/>
      <c r="MN36" s="62"/>
      <c r="MO36" s="62"/>
      <c r="MP36" s="62"/>
      <c r="MQ36" s="62"/>
      <c r="MR36" s="62"/>
      <c r="MS36" s="62"/>
      <c r="MT36" s="62"/>
      <c r="MU36" s="62"/>
      <c r="MV36" s="62"/>
      <c r="MW36" s="62"/>
      <c r="MX36" s="62"/>
      <c r="MY36" s="62"/>
      <c r="MZ36" s="62"/>
      <c r="NA36" s="62"/>
      <c r="NB36" s="62"/>
      <c r="NC36" s="62"/>
      <c r="ND36" s="62"/>
      <c r="NE36" s="62"/>
      <c r="NF36" s="62"/>
      <c r="NG36" s="62"/>
      <c r="NH36" s="62"/>
      <c r="NI36" s="62"/>
      <c r="NJ36" s="62"/>
      <c r="NK36" s="62"/>
      <c r="NL36" s="62"/>
      <c r="NM36" s="62"/>
      <c r="NN36" s="62"/>
      <c r="NO36" s="62"/>
      <c r="NP36" s="62"/>
      <c r="NQ36" s="62"/>
      <c r="NR36" s="62"/>
      <c r="NS36" s="62"/>
      <c r="NT36" s="62"/>
      <c r="NU36" s="62"/>
      <c r="NV36" s="62"/>
      <c r="NW36" s="62"/>
      <c r="NX36" s="62"/>
      <c r="NY36" s="62"/>
      <c r="NZ36" s="62"/>
      <c r="OA36" s="62"/>
      <c r="OB36" s="62"/>
      <c r="OC36" s="62"/>
      <c r="OD36" s="62"/>
      <c r="OE36" s="62"/>
      <c r="OF36" s="62"/>
      <c r="OG36" s="62"/>
      <c r="OH36" s="62"/>
      <c r="OI36" s="62"/>
      <c r="OJ36" s="62"/>
      <c r="OK36" s="62"/>
      <c r="OL36" s="62"/>
      <c r="OM36" s="62"/>
      <c r="ON36" s="62"/>
      <c r="OO36" s="62"/>
      <c r="OP36" s="62"/>
      <c r="OQ36" s="62"/>
      <c r="OR36" s="62"/>
      <c r="OS36" s="62"/>
      <c r="OT36" s="62"/>
      <c r="OU36" s="62"/>
      <c r="OV36" s="62"/>
      <c r="OW36" s="62"/>
      <c r="OX36" s="62"/>
      <c r="OY36" s="62"/>
      <c r="OZ36" s="62"/>
      <c r="PA36" s="62"/>
      <c r="PB36" s="62"/>
      <c r="PC36" s="62"/>
      <c r="PD36" s="62"/>
      <c r="PE36" s="62"/>
      <c r="PF36" s="62"/>
      <c r="PG36" s="62"/>
      <c r="PH36" s="62"/>
      <c r="PI36" s="62"/>
      <c r="PJ36" s="62"/>
      <c r="PK36" s="62"/>
      <c r="PL36" s="62"/>
      <c r="PM36" s="62"/>
      <c r="PN36" s="62"/>
      <c r="PO36" s="62"/>
      <c r="PP36" s="62"/>
      <c r="PQ36" s="62"/>
      <c r="PR36" s="62"/>
      <c r="PS36" s="62"/>
      <c r="PT36" s="62"/>
      <c r="PU36" s="62"/>
      <c r="PV36" s="62"/>
      <c r="PW36" s="62"/>
      <c r="PX36" s="62"/>
      <c r="PY36" s="62"/>
      <c r="PZ36" s="62"/>
      <c r="QA36" s="62"/>
      <c r="QB36" s="62"/>
      <c r="QC36" s="62"/>
      <c r="QD36" s="62"/>
      <c r="QE36" s="62"/>
      <c r="QF36" s="62"/>
      <c r="QG36" s="62"/>
      <c r="QH36" s="62"/>
      <c r="QI36" s="62"/>
      <c r="QJ36" s="62"/>
      <c r="QK36" s="62"/>
      <c r="QL36" s="62"/>
      <c r="QM36" s="62"/>
      <c r="QN36" s="62"/>
      <c r="QO36" s="62"/>
      <c r="QP36" s="62"/>
      <c r="QQ36" s="62"/>
      <c r="QR36" s="62"/>
      <c r="QS36" s="62"/>
      <c r="QT36" s="62"/>
      <c r="QU36" s="62"/>
      <c r="QV36" s="62"/>
      <c r="QW36" s="62"/>
      <c r="QX36" s="62"/>
      <c r="QY36" s="62"/>
      <c r="QZ36" s="62"/>
      <c r="RA36" s="62"/>
      <c r="RB36" s="62"/>
      <c r="RC36" s="62"/>
      <c r="RD36" s="62"/>
      <c r="RE36" s="62"/>
      <c r="RF36" s="62"/>
      <c r="RG36" s="62"/>
      <c r="RH36" s="62"/>
      <c r="RI36" s="62"/>
      <c r="RJ36" s="62"/>
      <c r="RK36" s="62"/>
      <c r="RL36" s="62"/>
      <c r="RM36" s="62"/>
      <c r="RN36" s="62"/>
      <c r="RO36" s="62"/>
      <c r="RP36" s="62"/>
      <c r="RQ36" s="62"/>
      <c r="RR36" s="62"/>
      <c r="RS36" s="62"/>
      <c r="RT36" s="62"/>
      <c r="RU36" s="62"/>
      <c r="RV36" s="62"/>
      <c r="RW36" s="62"/>
      <c r="RX36" s="62"/>
      <c r="RY36" s="62"/>
      <c r="RZ36" s="62"/>
      <c r="SA36" s="62"/>
      <c r="SB36" s="62"/>
      <c r="SC36" s="62"/>
      <c r="SD36" s="62"/>
      <c r="SE36" s="62"/>
      <c r="SF36" s="62"/>
      <c r="SG36" s="62"/>
      <c r="SH36" s="62"/>
      <c r="SI36" s="62"/>
      <c r="SJ36" s="62"/>
      <c r="SK36" s="62"/>
      <c r="SL36" s="62"/>
      <c r="SM36" s="62"/>
    </row>
    <row r="37" spans="1:507" s="63" customFormat="1" ht="39" customHeight="1" x14ac:dyDescent="0.25">
      <c r="A37" s="236" t="s">
        <v>11</v>
      </c>
      <c r="B37" s="32"/>
      <c r="C37" s="333" t="s">
        <v>41</v>
      </c>
      <c r="D37" s="334"/>
      <c r="E37" s="334"/>
      <c r="F37" s="334"/>
      <c r="G37" s="33"/>
      <c r="H37" s="34"/>
      <c r="I37" s="35"/>
      <c r="J37" s="36"/>
      <c r="K37" s="37"/>
      <c r="L37" s="223"/>
      <c r="M37" s="32"/>
      <c r="N37" s="67"/>
      <c r="O37" s="41"/>
      <c r="P37" s="55"/>
      <c r="Q37" s="42"/>
      <c r="R37" s="34"/>
      <c r="S37" s="42"/>
      <c r="T37" s="42"/>
      <c r="U37" s="42"/>
      <c r="V37" s="42"/>
      <c r="W37" s="42"/>
      <c r="X37" s="42"/>
      <c r="Y37" s="43"/>
      <c r="Z37" s="43"/>
      <c r="AA37" s="43"/>
      <c r="AB37" s="43"/>
      <c r="AC37" s="43"/>
      <c r="AD37" s="43"/>
      <c r="AE37" s="43"/>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c r="GD37" s="62"/>
      <c r="GE37" s="62"/>
      <c r="GF37" s="62"/>
      <c r="GG37" s="62"/>
      <c r="GH37" s="62"/>
      <c r="GI37" s="62"/>
      <c r="GJ37" s="62"/>
      <c r="GK37" s="62"/>
      <c r="GL37" s="62"/>
      <c r="GM37" s="62"/>
      <c r="GN37" s="62"/>
      <c r="GO37" s="62"/>
      <c r="GP37" s="62"/>
      <c r="GQ37" s="62"/>
      <c r="GR37" s="62"/>
      <c r="GS37" s="62"/>
      <c r="GT37" s="62"/>
      <c r="GU37" s="62"/>
      <c r="GV37" s="62"/>
      <c r="GW37" s="62"/>
      <c r="GX37" s="62"/>
      <c r="GY37" s="62"/>
      <c r="GZ37" s="62"/>
      <c r="HA37" s="62"/>
      <c r="HB37" s="62"/>
      <c r="HC37" s="62"/>
      <c r="HD37" s="62"/>
      <c r="HE37" s="62"/>
      <c r="HF37" s="62"/>
      <c r="HG37" s="62"/>
      <c r="HH37" s="62"/>
      <c r="HI37" s="62"/>
      <c r="HJ37" s="62"/>
      <c r="HK37" s="62"/>
      <c r="HL37" s="62"/>
      <c r="HM37" s="62"/>
      <c r="HN37" s="62"/>
      <c r="HO37" s="62"/>
      <c r="HP37" s="62"/>
      <c r="HQ37" s="62"/>
      <c r="HR37" s="62"/>
      <c r="HS37" s="62"/>
      <c r="HT37" s="62"/>
      <c r="HU37" s="62"/>
      <c r="HV37" s="62"/>
      <c r="HW37" s="62"/>
      <c r="HX37" s="62"/>
      <c r="HY37" s="62"/>
      <c r="HZ37" s="62"/>
      <c r="IA37" s="62"/>
      <c r="IB37" s="62"/>
      <c r="IC37" s="62"/>
      <c r="ID37" s="62"/>
      <c r="IE37" s="62"/>
      <c r="IF37" s="62"/>
      <c r="IG37" s="62"/>
      <c r="IH37" s="62"/>
      <c r="II37" s="62"/>
      <c r="IJ37" s="62"/>
      <c r="IK37" s="62"/>
      <c r="IL37" s="62"/>
      <c r="IM37" s="62"/>
      <c r="IN37" s="62"/>
      <c r="IO37" s="62"/>
      <c r="IP37" s="62"/>
      <c r="IQ37" s="62"/>
      <c r="IR37" s="62"/>
      <c r="IS37" s="62"/>
      <c r="IT37" s="62"/>
      <c r="IU37" s="62"/>
      <c r="IV37" s="62"/>
      <c r="IW37" s="62"/>
      <c r="IX37" s="62"/>
      <c r="IY37" s="62"/>
      <c r="IZ37" s="62"/>
      <c r="JA37" s="62"/>
      <c r="JB37" s="62"/>
      <c r="JC37" s="62"/>
      <c r="JD37" s="62"/>
      <c r="JE37" s="62"/>
      <c r="JF37" s="62"/>
      <c r="JG37" s="62"/>
      <c r="JH37" s="62"/>
      <c r="JI37" s="62"/>
      <c r="JJ37" s="62"/>
      <c r="JK37" s="62"/>
      <c r="JL37" s="62"/>
      <c r="JM37" s="62"/>
      <c r="JN37" s="62"/>
      <c r="JO37" s="62"/>
      <c r="JP37" s="62"/>
      <c r="JQ37" s="62"/>
      <c r="JR37" s="62"/>
      <c r="JS37" s="62"/>
      <c r="JT37" s="62"/>
      <c r="JU37" s="62"/>
      <c r="JV37" s="62"/>
      <c r="JW37" s="62"/>
      <c r="JX37" s="62"/>
      <c r="JY37" s="62"/>
      <c r="JZ37" s="62"/>
      <c r="KA37" s="62"/>
      <c r="KB37" s="62"/>
      <c r="KC37" s="62"/>
      <c r="KD37" s="62"/>
      <c r="KE37" s="62"/>
      <c r="KF37" s="62"/>
      <c r="KG37" s="62"/>
      <c r="KH37" s="62"/>
      <c r="KI37" s="62"/>
      <c r="KJ37" s="62"/>
      <c r="KK37" s="62"/>
      <c r="KL37" s="62"/>
      <c r="KM37" s="62"/>
      <c r="KN37" s="62"/>
      <c r="KO37" s="62"/>
      <c r="KP37" s="62"/>
      <c r="KQ37" s="62"/>
      <c r="KR37" s="62"/>
      <c r="KS37" s="62"/>
      <c r="KT37" s="62"/>
      <c r="KU37" s="62"/>
      <c r="KV37" s="62"/>
      <c r="KW37" s="62"/>
      <c r="KX37" s="62"/>
      <c r="KY37" s="62"/>
      <c r="KZ37" s="62"/>
      <c r="LA37" s="62"/>
      <c r="LB37" s="62"/>
      <c r="LC37" s="62"/>
      <c r="LD37" s="62"/>
      <c r="LE37" s="62"/>
      <c r="LF37" s="62"/>
      <c r="LG37" s="62"/>
      <c r="LH37" s="62"/>
      <c r="LI37" s="62"/>
      <c r="LJ37" s="62"/>
      <c r="LK37" s="62"/>
      <c r="LL37" s="62"/>
      <c r="LM37" s="62"/>
      <c r="LN37" s="62"/>
      <c r="LO37" s="62"/>
      <c r="LP37" s="62"/>
      <c r="LQ37" s="62"/>
      <c r="LR37" s="62"/>
      <c r="LS37" s="62"/>
      <c r="LT37" s="62"/>
      <c r="LU37" s="62"/>
      <c r="LV37" s="62"/>
      <c r="LW37" s="62"/>
      <c r="LX37" s="62"/>
      <c r="LY37" s="62"/>
      <c r="LZ37" s="62"/>
      <c r="MA37" s="62"/>
      <c r="MB37" s="62"/>
      <c r="MC37" s="62"/>
      <c r="MD37" s="62"/>
      <c r="ME37" s="62"/>
      <c r="MF37" s="62"/>
      <c r="MG37" s="62"/>
      <c r="MH37" s="62"/>
      <c r="MI37" s="62"/>
      <c r="MJ37" s="62"/>
      <c r="MK37" s="62"/>
      <c r="ML37" s="62"/>
      <c r="MM37" s="62"/>
      <c r="MN37" s="62"/>
      <c r="MO37" s="62"/>
      <c r="MP37" s="62"/>
      <c r="MQ37" s="62"/>
      <c r="MR37" s="62"/>
      <c r="MS37" s="62"/>
      <c r="MT37" s="62"/>
      <c r="MU37" s="62"/>
      <c r="MV37" s="62"/>
      <c r="MW37" s="62"/>
      <c r="MX37" s="62"/>
      <c r="MY37" s="62"/>
      <c r="MZ37" s="62"/>
      <c r="NA37" s="62"/>
      <c r="NB37" s="62"/>
      <c r="NC37" s="62"/>
      <c r="ND37" s="62"/>
      <c r="NE37" s="62"/>
      <c r="NF37" s="62"/>
      <c r="NG37" s="62"/>
      <c r="NH37" s="62"/>
      <c r="NI37" s="62"/>
      <c r="NJ37" s="62"/>
      <c r="NK37" s="62"/>
      <c r="NL37" s="62"/>
      <c r="NM37" s="62"/>
      <c r="NN37" s="62"/>
      <c r="NO37" s="62"/>
      <c r="NP37" s="62"/>
      <c r="NQ37" s="62"/>
      <c r="NR37" s="62"/>
      <c r="NS37" s="62"/>
      <c r="NT37" s="62"/>
      <c r="NU37" s="62"/>
      <c r="NV37" s="62"/>
      <c r="NW37" s="62"/>
      <c r="NX37" s="62"/>
      <c r="NY37" s="62"/>
      <c r="NZ37" s="62"/>
      <c r="OA37" s="62"/>
      <c r="OB37" s="62"/>
      <c r="OC37" s="62"/>
      <c r="OD37" s="62"/>
      <c r="OE37" s="62"/>
      <c r="OF37" s="62"/>
      <c r="OG37" s="62"/>
      <c r="OH37" s="62"/>
      <c r="OI37" s="62"/>
      <c r="OJ37" s="62"/>
      <c r="OK37" s="62"/>
      <c r="OL37" s="62"/>
      <c r="OM37" s="62"/>
      <c r="ON37" s="62"/>
      <c r="OO37" s="62"/>
      <c r="OP37" s="62"/>
      <c r="OQ37" s="62"/>
      <c r="OR37" s="62"/>
      <c r="OS37" s="62"/>
      <c r="OT37" s="62"/>
      <c r="OU37" s="62"/>
      <c r="OV37" s="62"/>
      <c r="OW37" s="62"/>
      <c r="OX37" s="62"/>
      <c r="OY37" s="62"/>
      <c r="OZ37" s="62"/>
      <c r="PA37" s="62"/>
      <c r="PB37" s="62"/>
      <c r="PC37" s="62"/>
      <c r="PD37" s="62"/>
      <c r="PE37" s="62"/>
      <c r="PF37" s="62"/>
      <c r="PG37" s="62"/>
      <c r="PH37" s="62"/>
      <c r="PI37" s="62"/>
      <c r="PJ37" s="62"/>
      <c r="PK37" s="62"/>
      <c r="PL37" s="62"/>
      <c r="PM37" s="62"/>
      <c r="PN37" s="62"/>
      <c r="PO37" s="62"/>
      <c r="PP37" s="62"/>
      <c r="PQ37" s="62"/>
      <c r="PR37" s="62"/>
      <c r="PS37" s="62"/>
      <c r="PT37" s="62"/>
      <c r="PU37" s="62"/>
      <c r="PV37" s="62"/>
      <c r="PW37" s="62"/>
      <c r="PX37" s="62"/>
      <c r="PY37" s="62"/>
      <c r="PZ37" s="62"/>
      <c r="QA37" s="62"/>
      <c r="QB37" s="62"/>
      <c r="QC37" s="62"/>
      <c r="QD37" s="62"/>
      <c r="QE37" s="62"/>
      <c r="QF37" s="62"/>
      <c r="QG37" s="62"/>
      <c r="QH37" s="62"/>
      <c r="QI37" s="62"/>
      <c r="QJ37" s="62"/>
      <c r="QK37" s="62"/>
      <c r="QL37" s="62"/>
      <c r="QM37" s="62"/>
      <c r="QN37" s="62"/>
      <c r="QO37" s="62"/>
      <c r="QP37" s="62"/>
      <c r="QQ37" s="62"/>
      <c r="QR37" s="62"/>
      <c r="QS37" s="62"/>
      <c r="QT37" s="62"/>
      <c r="QU37" s="62"/>
      <c r="QV37" s="62"/>
      <c r="QW37" s="62"/>
      <c r="QX37" s="62"/>
      <c r="QY37" s="62"/>
      <c r="QZ37" s="62"/>
      <c r="RA37" s="62"/>
      <c r="RB37" s="62"/>
      <c r="RC37" s="62"/>
      <c r="RD37" s="62"/>
      <c r="RE37" s="62"/>
      <c r="RF37" s="62"/>
      <c r="RG37" s="62"/>
      <c r="RH37" s="62"/>
      <c r="RI37" s="62"/>
      <c r="RJ37" s="62"/>
      <c r="RK37" s="62"/>
      <c r="RL37" s="62"/>
      <c r="RM37" s="62"/>
      <c r="RN37" s="62"/>
      <c r="RO37" s="62"/>
      <c r="RP37" s="62"/>
      <c r="RQ37" s="62"/>
      <c r="RR37" s="62"/>
      <c r="RS37" s="62"/>
      <c r="RT37" s="62"/>
      <c r="RU37" s="62"/>
      <c r="RV37" s="62"/>
      <c r="RW37" s="62"/>
      <c r="RX37" s="62"/>
      <c r="RY37" s="62"/>
      <c r="RZ37" s="62"/>
      <c r="SA37" s="62"/>
      <c r="SB37" s="62"/>
      <c r="SC37" s="62"/>
      <c r="SD37" s="62"/>
      <c r="SE37" s="62"/>
      <c r="SF37" s="62"/>
      <c r="SG37" s="62"/>
      <c r="SH37" s="62"/>
      <c r="SI37" s="62"/>
      <c r="SJ37" s="62"/>
      <c r="SK37" s="62"/>
      <c r="SL37" s="62"/>
      <c r="SM37" s="62"/>
    </row>
    <row r="38" spans="1:507" s="63" customFormat="1" ht="39" customHeight="1" x14ac:dyDescent="0.25">
      <c r="A38" s="236" t="s">
        <v>11</v>
      </c>
      <c r="B38" s="32"/>
      <c r="C38" s="333" t="s">
        <v>42</v>
      </c>
      <c r="D38" s="334"/>
      <c r="E38" s="334"/>
      <c r="F38" s="334"/>
      <c r="G38" s="33"/>
      <c r="H38" s="34"/>
      <c r="I38" s="35"/>
      <c r="J38" s="36"/>
      <c r="K38" s="37"/>
      <c r="L38" s="223"/>
      <c r="M38" s="32"/>
      <c r="N38" s="67"/>
      <c r="O38" s="41"/>
      <c r="P38" s="55"/>
      <c r="Q38" s="42"/>
      <c r="R38" s="34"/>
      <c r="S38" s="42"/>
      <c r="T38" s="42"/>
      <c r="U38" s="42"/>
      <c r="V38" s="42"/>
      <c r="W38" s="42"/>
      <c r="X38" s="42"/>
      <c r="Y38" s="43"/>
      <c r="Z38" s="43"/>
      <c r="AA38" s="43"/>
      <c r="AB38" s="43"/>
      <c r="AC38" s="43"/>
      <c r="AD38" s="43"/>
      <c r="AE38" s="43"/>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62"/>
      <c r="HM38" s="62"/>
      <c r="HN38" s="62"/>
      <c r="HO38" s="62"/>
      <c r="HP38" s="62"/>
      <c r="HQ38" s="62"/>
      <c r="HR38" s="62"/>
      <c r="HS38" s="62"/>
      <c r="HT38" s="62"/>
      <c r="HU38" s="62"/>
      <c r="HV38" s="62"/>
      <c r="HW38" s="62"/>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c r="IV38" s="62"/>
      <c r="IW38" s="62"/>
      <c r="IX38" s="62"/>
      <c r="IY38" s="62"/>
      <c r="IZ38" s="62"/>
      <c r="JA38" s="62"/>
      <c r="JB38" s="62"/>
      <c r="JC38" s="62"/>
      <c r="JD38" s="62"/>
      <c r="JE38" s="62"/>
      <c r="JF38" s="62"/>
      <c r="JG38" s="62"/>
      <c r="JH38" s="62"/>
      <c r="JI38" s="62"/>
      <c r="JJ38" s="62"/>
      <c r="JK38" s="62"/>
      <c r="JL38" s="62"/>
      <c r="JM38" s="62"/>
      <c r="JN38" s="62"/>
      <c r="JO38" s="62"/>
      <c r="JP38" s="62"/>
      <c r="JQ38" s="62"/>
      <c r="JR38" s="62"/>
      <c r="JS38" s="62"/>
      <c r="JT38" s="62"/>
      <c r="JU38" s="62"/>
      <c r="JV38" s="62"/>
      <c r="JW38" s="62"/>
      <c r="JX38" s="62"/>
      <c r="JY38" s="62"/>
      <c r="JZ38" s="62"/>
      <c r="KA38" s="62"/>
      <c r="KB38" s="62"/>
      <c r="KC38" s="62"/>
      <c r="KD38" s="62"/>
      <c r="KE38" s="62"/>
      <c r="KF38" s="62"/>
      <c r="KG38" s="62"/>
      <c r="KH38" s="62"/>
      <c r="KI38" s="62"/>
      <c r="KJ38" s="62"/>
      <c r="KK38" s="62"/>
      <c r="KL38" s="62"/>
      <c r="KM38" s="62"/>
      <c r="KN38" s="62"/>
      <c r="KO38" s="62"/>
      <c r="KP38" s="62"/>
      <c r="KQ38" s="62"/>
      <c r="KR38" s="62"/>
      <c r="KS38" s="62"/>
      <c r="KT38" s="62"/>
      <c r="KU38" s="62"/>
      <c r="KV38" s="62"/>
      <c r="KW38" s="62"/>
      <c r="KX38" s="62"/>
      <c r="KY38" s="62"/>
      <c r="KZ38" s="62"/>
      <c r="LA38" s="62"/>
      <c r="LB38" s="62"/>
      <c r="LC38" s="62"/>
      <c r="LD38" s="62"/>
      <c r="LE38" s="62"/>
      <c r="LF38" s="62"/>
      <c r="LG38" s="62"/>
      <c r="LH38" s="62"/>
      <c r="LI38" s="62"/>
      <c r="LJ38" s="62"/>
      <c r="LK38" s="62"/>
      <c r="LL38" s="62"/>
      <c r="LM38" s="62"/>
      <c r="LN38" s="62"/>
      <c r="LO38" s="62"/>
      <c r="LP38" s="62"/>
      <c r="LQ38" s="62"/>
      <c r="LR38" s="62"/>
      <c r="LS38" s="62"/>
      <c r="LT38" s="62"/>
      <c r="LU38" s="62"/>
      <c r="LV38" s="62"/>
      <c r="LW38" s="62"/>
      <c r="LX38" s="62"/>
      <c r="LY38" s="62"/>
      <c r="LZ38" s="62"/>
      <c r="MA38" s="62"/>
      <c r="MB38" s="62"/>
      <c r="MC38" s="62"/>
      <c r="MD38" s="62"/>
      <c r="ME38" s="62"/>
      <c r="MF38" s="62"/>
      <c r="MG38" s="62"/>
      <c r="MH38" s="62"/>
      <c r="MI38" s="62"/>
      <c r="MJ38" s="62"/>
      <c r="MK38" s="62"/>
      <c r="ML38" s="62"/>
      <c r="MM38" s="62"/>
      <c r="MN38" s="62"/>
      <c r="MO38" s="62"/>
      <c r="MP38" s="62"/>
      <c r="MQ38" s="62"/>
      <c r="MR38" s="62"/>
      <c r="MS38" s="62"/>
      <c r="MT38" s="62"/>
      <c r="MU38" s="62"/>
      <c r="MV38" s="62"/>
      <c r="MW38" s="62"/>
      <c r="MX38" s="62"/>
      <c r="MY38" s="62"/>
      <c r="MZ38" s="62"/>
      <c r="NA38" s="62"/>
      <c r="NB38" s="62"/>
      <c r="NC38" s="62"/>
      <c r="ND38" s="62"/>
      <c r="NE38" s="62"/>
      <c r="NF38" s="62"/>
      <c r="NG38" s="62"/>
      <c r="NH38" s="62"/>
      <c r="NI38" s="62"/>
      <c r="NJ38" s="62"/>
      <c r="NK38" s="62"/>
      <c r="NL38" s="62"/>
      <c r="NM38" s="62"/>
      <c r="NN38" s="62"/>
      <c r="NO38" s="62"/>
      <c r="NP38" s="62"/>
      <c r="NQ38" s="62"/>
      <c r="NR38" s="62"/>
      <c r="NS38" s="62"/>
      <c r="NT38" s="62"/>
      <c r="NU38" s="62"/>
      <c r="NV38" s="62"/>
      <c r="NW38" s="62"/>
      <c r="NX38" s="62"/>
      <c r="NY38" s="62"/>
      <c r="NZ38" s="62"/>
      <c r="OA38" s="62"/>
      <c r="OB38" s="62"/>
      <c r="OC38" s="62"/>
      <c r="OD38" s="62"/>
      <c r="OE38" s="62"/>
      <c r="OF38" s="62"/>
      <c r="OG38" s="62"/>
      <c r="OH38" s="62"/>
      <c r="OI38" s="62"/>
      <c r="OJ38" s="62"/>
      <c r="OK38" s="62"/>
      <c r="OL38" s="62"/>
      <c r="OM38" s="62"/>
      <c r="ON38" s="62"/>
      <c r="OO38" s="62"/>
      <c r="OP38" s="62"/>
      <c r="OQ38" s="62"/>
      <c r="OR38" s="62"/>
      <c r="OS38" s="62"/>
      <c r="OT38" s="62"/>
      <c r="OU38" s="62"/>
      <c r="OV38" s="62"/>
      <c r="OW38" s="62"/>
      <c r="OX38" s="62"/>
      <c r="OY38" s="62"/>
      <c r="OZ38" s="62"/>
      <c r="PA38" s="62"/>
      <c r="PB38" s="62"/>
      <c r="PC38" s="62"/>
      <c r="PD38" s="62"/>
      <c r="PE38" s="62"/>
      <c r="PF38" s="62"/>
      <c r="PG38" s="62"/>
      <c r="PH38" s="62"/>
      <c r="PI38" s="62"/>
      <c r="PJ38" s="62"/>
      <c r="PK38" s="62"/>
      <c r="PL38" s="62"/>
      <c r="PM38" s="62"/>
      <c r="PN38" s="62"/>
      <c r="PO38" s="62"/>
      <c r="PP38" s="62"/>
      <c r="PQ38" s="62"/>
      <c r="PR38" s="62"/>
      <c r="PS38" s="62"/>
      <c r="PT38" s="62"/>
      <c r="PU38" s="62"/>
      <c r="PV38" s="62"/>
      <c r="PW38" s="62"/>
      <c r="PX38" s="62"/>
      <c r="PY38" s="62"/>
      <c r="PZ38" s="62"/>
      <c r="QA38" s="62"/>
      <c r="QB38" s="62"/>
      <c r="QC38" s="62"/>
      <c r="QD38" s="62"/>
      <c r="QE38" s="62"/>
      <c r="QF38" s="62"/>
      <c r="QG38" s="62"/>
      <c r="QH38" s="62"/>
      <c r="QI38" s="62"/>
      <c r="QJ38" s="62"/>
      <c r="QK38" s="62"/>
      <c r="QL38" s="62"/>
      <c r="QM38" s="62"/>
      <c r="QN38" s="62"/>
      <c r="QO38" s="62"/>
      <c r="QP38" s="62"/>
      <c r="QQ38" s="62"/>
      <c r="QR38" s="62"/>
      <c r="QS38" s="62"/>
      <c r="QT38" s="62"/>
      <c r="QU38" s="62"/>
      <c r="QV38" s="62"/>
      <c r="QW38" s="62"/>
      <c r="QX38" s="62"/>
      <c r="QY38" s="62"/>
      <c r="QZ38" s="62"/>
      <c r="RA38" s="62"/>
      <c r="RB38" s="62"/>
      <c r="RC38" s="62"/>
      <c r="RD38" s="62"/>
      <c r="RE38" s="62"/>
      <c r="RF38" s="62"/>
      <c r="RG38" s="62"/>
      <c r="RH38" s="62"/>
      <c r="RI38" s="62"/>
      <c r="RJ38" s="62"/>
      <c r="RK38" s="62"/>
      <c r="RL38" s="62"/>
      <c r="RM38" s="62"/>
      <c r="RN38" s="62"/>
      <c r="RO38" s="62"/>
      <c r="RP38" s="62"/>
      <c r="RQ38" s="62"/>
      <c r="RR38" s="62"/>
      <c r="RS38" s="62"/>
      <c r="RT38" s="62"/>
      <c r="RU38" s="62"/>
      <c r="RV38" s="62"/>
      <c r="RW38" s="62"/>
      <c r="RX38" s="62"/>
      <c r="RY38" s="62"/>
      <c r="RZ38" s="62"/>
      <c r="SA38" s="62"/>
      <c r="SB38" s="62"/>
      <c r="SC38" s="62"/>
      <c r="SD38" s="62"/>
      <c r="SE38" s="62"/>
      <c r="SF38" s="62"/>
      <c r="SG38" s="62"/>
      <c r="SH38" s="62"/>
      <c r="SI38" s="62"/>
      <c r="SJ38" s="62"/>
      <c r="SK38" s="62"/>
      <c r="SL38" s="62"/>
      <c r="SM38" s="62"/>
    </row>
    <row r="39" spans="1:507" s="63" customFormat="1" ht="43.5" customHeight="1" x14ac:dyDescent="0.25">
      <c r="A39" s="236" t="s">
        <v>12</v>
      </c>
      <c r="B39" s="32"/>
      <c r="C39" s="335" t="s">
        <v>13</v>
      </c>
      <c r="D39" s="334"/>
      <c r="E39" s="334"/>
      <c r="F39" s="334"/>
      <c r="G39" s="9" t="s">
        <v>21</v>
      </c>
      <c r="H39" s="207">
        <f>SUM(H41:H41)</f>
        <v>636.5</v>
      </c>
      <c r="I39" s="207">
        <f>SUM(I41:I41)</f>
        <v>106</v>
      </c>
      <c r="J39" s="36"/>
      <c r="K39" s="37"/>
      <c r="L39" s="224">
        <f>SUM(L41:L41)</f>
        <v>5088000</v>
      </c>
      <c r="M39" s="333" t="s">
        <v>78</v>
      </c>
      <c r="N39" s="331" t="s">
        <v>76</v>
      </c>
      <c r="O39" s="41"/>
      <c r="P39" s="55"/>
      <c r="Q39" s="42"/>
      <c r="R39" s="34"/>
      <c r="S39" s="42"/>
      <c r="T39" s="42"/>
      <c r="U39" s="42"/>
      <c r="V39" s="42"/>
      <c r="W39" s="42"/>
      <c r="X39" s="42"/>
      <c r="Y39" s="43"/>
      <c r="Z39" s="43"/>
      <c r="AA39" s="43"/>
      <c r="AB39" s="43"/>
      <c r="AC39" s="43"/>
      <c r="AD39" s="43"/>
      <c r="AE39" s="43"/>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62"/>
      <c r="HM39" s="62"/>
      <c r="HN39" s="62"/>
      <c r="HO39" s="62"/>
      <c r="HP39" s="62"/>
      <c r="HQ39" s="62"/>
      <c r="HR39" s="62"/>
      <c r="HS39" s="62"/>
      <c r="HT39" s="62"/>
      <c r="HU39" s="6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c r="IV39" s="62"/>
      <c r="IW39" s="62"/>
      <c r="IX39" s="62"/>
      <c r="IY39" s="62"/>
      <c r="IZ39" s="62"/>
      <c r="JA39" s="62"/>
      <c r="JB39" s="62"/>
      <c r="JC39" s="62"/>
      <c r="JD39" s="62"/>
      <c r="JE39" s="62"/>
      <c r="JF39" s="62"/>
      <c r="JG39" s="62"/>
      <c r="JH39" s="62"/>
      <c r="JI39" s="62"/>
      <c r="JJ39" s="62"/>
      <c r="JK39" s="62"/>
      <c r="JL39" s="62"/>
      <c r="JM39" s="62"/>
      <c r="JN39" s="62"/>
      <c r="JO39" s="62"/>
      <c r="JP39" s="62"/>
      <c r="JQ39" s="62"/>
      <c r="JR39" s="62"/>
      <c r="JS39" s="62"/>
      <c r="JT39" s="62"/>
      <c r="JU39" s="62"/>
      <c r="JV39" s="62"/>
      <c r="JW39" s="62"/>
      <c r="JX39" s="62"/>
      <c r="JY39" s="62"/>
      <c r="JZ39" s="62"/>
      <c r="KA39" s="62"/>
      <c r="KB39" s="62"/>
      <c r="KC39" s="62"/>
      <c r="KD39" s="62"/>
      <c r="KE39" s="62"/>
      <c r="KF39" s="62"/>
      <c r="KG39" s="62"/>
      <c r="KH39" s="62"/>
      <c r="KI39" s="62"/>
      <c r="KJ39" s="62"/>
      <c r="KK39" s="62"/>
      <c r="KL39" s="62"/>
      <c r="KM39" s="62"/>
      <c r="KN39" s="62"/>
      <c r="KO39" s="62"/>
      <c r="KP39" s="62"/>
      <c r="KQ39" s="62"/>
      <c r="KR39" s="62"/>
      <c r="KS39" s="62"/>
      <c r="KT39" s="62"/>
      <c r="KU39" s="62"/>
      <c r="KV39" s="62"/>
      <c r="KW39" s="62"/>
      <c r="KX39" s="62"/>
      <c r="KY39" s="62"/>
      <c r="KZ39" s="62"/>
      <c r="LA39" s="62"/>
      <c r="LB39" s="62"/>
      <c r="LC39" s="62"/>
      <c r="LD39" s="62"/>
      <c r="LE39" s="62"/>
      <c r="LF39" s="62"/>
      <c r="LG39" s="62"/>
      <c r="LH39" s="62"/>
      <c r="LI39" s="62"/>
      <c r="LJ39" s="62"/>
      <c r="LK39" s="62"/>
      <c r="LL39" s="62"/>
      <c r="LM39" s="62"/>
      <c r="LN39" s="62"/>
      <c r="LO39" s="62"/>
      <c r="LP39" s="62"/>
      <c r="LQ39" s="62"/>
      <c r="LR39" s="62"/>
      <c r="LS39" s="62"/>
      <c r="LT39" s="62"/>
      <c r="LU39" s="62"/>
      <c r="LV39" s="62"/>
      <c r="LW39" s="62"/>
      <c r="LX39" s="62"/>
      <c r="LY39" s="62"/>
      <c r="LZ39" s="62"/>
      <c r="MA39" s="62"/>
      <c r="MB39" s="62"/>
      <c r="MC39" s="62"/>
      <c r="MD39" s="62"/>
      <c r="ME39" s="62"/>
      <c r="MF39" s="62"/>
      <c r="MG39" s="62"/>
      <c r="MH39" s="62"/>
      <c r="MI39" s="62"/>
      <c r="MJ39" s="62"/>
      <c r="MK39" s="62"/>
      <c r="ML39" s="62"/>
      <c r="MM39" s="62"/>
      <c r="MN39" s="62"/>
      <c r="MO39" s="62"/>
      <c r="MP39" s="62"/>
      <c r="MQ39" s="62"/>
      <c r="MR39" s="62"/>
      <c r="MS39" s="62"/>
      <c r="MT39" s="62"/>
      <c r="MU39" s="62"/>
      <c r="MV39" s="62"/>
      <c r="MW39" s="62"/>
      <c r="MX39" s="62"/>
      <c r="MY39" s="62"/>
      <c r="MZ39" s="62"/>
      <c r="NA39" s="62"/>
      <c r="NB39" s="62"/>
      <c r="NC39" s="62"/>
      <c r="ND39" s="62"/>
      <c r="NE39" s="62"/>
      <c r="NF39" s="62"/>
      <c r="NG39" s="62"/>
      <c r="NH39" s="62"/>
      <c r="NI39" s="62"/>
      <c r="NJ39" s="62"/>
      <c r="NK39" s="62"/>
      <c r="NL39" s="62"/>
      <c r="NM39" s="62"/>
      <c r="NN39" s="62"/>
      <c r="NO39" s="62"/>
      <c r="NP39" s="62"/>
      <c r="NQ39" s="62"/>
      <c r="NR39" s="62"/>
      <c r="NS39" s="62"/>
      <c r="NT39" s="62"/>
      <c r="NU39" s="62"/>
      <c r="NV39" s="62"/>
      <c r="NW39" s="62"/>
      <c r="NX39" s="62"/>
      <c r="NY39" s="62"/>
      <c r="NZ39" s="62"/>
      <c r="OA39" s="62"/>
      <c r="OB39" s="62"/>
      <c r="OC39" s="62"/>
      <c r="OD39" s="62"/>
      <c r="OE39" s="62"/>
      <c r="OF39" s="62"/>
      <c r="OG39" s="62"/>
      <c r="OH39" s="62"/>
      <c r="OI39" s="62"/>
      <c r="OJ39" s="62"/>
      <c r="OK39" s="62"/>
      <c r="OL39" s="62"/>
      <c r="OM39" s="62"/>
      <c r="ON39" s="62"/>
      <c r="OO39" s="62"/>
      <c r="OP39" s="62"/>
      <c r="OQ39" s="62"/>
      <c r="OR39" s="62"/>
      <c r="OS39" s="62"/>
      <c r="OT39" s="62"/>
      <c r="OU39" s="62"/>
      <c r="OV39" s="62"/>
      <c r="OW39" s="62"/>
      <c r="OX39" s="62"/>
      <c r="OY39" s="62"/>
      <c r="OZ39" s="62"/>
      <c r="PA39" s="62"/>
      <c r="PB39" s="62"/>
      <c r="PC39" s="62"/>
      <c r="PD39" s="62"/>
      <c r="PE39" s="62"/>
      <c r="PF39" s="62"/>
      <c r="PG39" s="62"/>
      <c r="PH39" s="62"/>
      <c r="PI39" s="62"/>
      <c r="PJ39" s="62"/>
      <c r="PK39" s="62"/>
      <c r="PL39" s="62"/>
      <c r="PM39" s="62"/>
      <c r="PN39" s="62"/>
      <c r="PO39" s="62"/>
      <c r="PP39" s="62"/>
      <c r="PQ39" s="62"/>
      <c r="PR39" s="62"/>
      <c r="PS39" s="62"/>
      <c r="PT39" s="62"/>
      <c r="PU39" s="62"/>
      <c r="PV39" s="62"/>
      <c r="PW39" s="62"/>
      <c r="PX39" s="62"/>
      <c r="PY39" s="62"/>
      <c r="PZ39" s="62"/>
      <c r="QA39" s="62"/>
      <c r="QB39" s="62"/>
      <c r="QC39" s="62"/>
      <c r="QD39" s="62"/>
      <c r="QE39" s="62"/>
      <c r="QF39" s="62"/>
      <c r="QG39" s="62"/>
      <c r="QH39" s="62"/>
      <c r="QI39" s="62"/>
      <c r="QJ39" s="62"/>
      <c r="QK39" s="62"/>
      <c r="QL39" s="62"/>
      <c r="QM39" s="62"/>
      <c r="QN39" s="62"/>
      <c r="QO39" s="62"/>
      <c r="QP39" s="62"/>
      <c r="QQ39" s="62"/>
      <c r="QR39" s="62"/>
      <c r="QS39" s="62"/>
      <c r="QT39" s="62"/>
      <c r="QU39" s="62"/>
      <c r="QV39" s="62"/>
      <c r="QW39" s="62"/>
      <c r="QX39" s="62"/>
      <c r="QY39" s="62"/>
      <c r="QZ39" s="62"/>
      <c r="RA39" s="62"/>
      <c r="RB39" s="62"/>
      <c r="RC39" s="62"/>
      <c r="RD39" s="62"/>
      <c r="RE39" s="62"/>
      <c r="RF39" s="62"/>
      <c r="RG39" s="62"/>
      <c r="RH39" s="62"/>
      <c r="RI39" s="62"/>
      <c r="RJ39" s="62"/>
      <c r="RK39" s="62"/>
      <c r="RL39" s="62"/>
      <c r="RM39" s="62"/>
      <c r="RN39" s="62"/>
      <c r="RO39" s="62"/>
      <c r="RP39" s="62"/>
      <c r="RQ39" s="62"/>
      <c r="RR39" s="62"/>
      <c r="RS39" s="62"/>
      <c r="RT39" s="62"/>
      <c r="RU39" s="62"/>
      <c r="RV39" s="62"/>
      <c r="RW39" s="62"/>
      <c r="RX39" s="62"/>
      <c r="RY39" s="62"/>
      <c r="RZ39" s="62"/>
      <c r="SA39" s="62"/>
      <c r="SB39" s="62"/>
      <c r="SC39" s="62"/>
      <c r="SD39" s="62"/>
      <c r="SE39" s="62"/>
      <c r="SF39" s="62"/>
      <c r="SG39" s="62"/>
      <c r="SH39" s="62"/>
      <c r="SI39" s="62"/>
      <c r="SJ39" s="62"/>
      <c r="SK39" s="62"/>
      <c r="SL39" s="62"/>
      <c r="SM39" s="62"/>
    </row>
    <row r="40" spans="1:507" s="63" customFormat="1" ht="50.25" customHeight="1" x14ac:dyDescent="0.25">
      <c r="A40" s="236"/>
      <c r="B40" s="32"/>
      <c r="C40" s="65" t="s">
        <v>103</v>
      </c>
      <c r="D40" s="303">
        <v>39</v>
      </c>
      <c r="E40" s="303">
        <v>2</v>
      </c>
      <c r="F40" s="303">
        <v>1</v>
      </c>
      <c r="G40" s="303" t="s">
        <v>21</v>
      </c>
      <c r="H40" s="207"/>
      <c r="I40" s="207"/>
      <c r="J40" s="36"/>
      <c r="K40" s="66"/>
      <c r="L40" s="225"/>
      <c r="M40" s="333"/>
      <c r="N40" s="331"/>
      <c r="O40" s="41"/>
      <c r="P40" s="55"/>
      <c r="Q40" s="42"/>
      <c r="R40" s="34"/>
      <c r="S40" s="42"/>
      <c r="T40" s="42"/>
      <c r="U40" s="42"/>
      <c r="V40" s="42"/>
      <c r="W40" s="42"/>
      <c r="X40" s="42"/>
      <c r="Y40" s="43"/>
      <c r="Z40" s="43"/>
      <c r="AA40" s="43"/>
      <c r="AB40" s="43"/>
      <c r="AC40" s="43"/>
      <c r="AD40" s="43"/>
      <c r="AE40" s="43"/>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c r="IV40" s="62"/>
      <c r="IW40" s="62"/>
      <c r="IX40" s="62"/>
      <c r="IY40" s="62"/>
      <c r="IZ40" s="62"/>
      <c r="JA40" s="62"/>
      <c r="JB40" s="62"/>
      <c r="JC40" s="62"/>
      <c r="JD40" s="62"/>
      <c r="JE40" s="62"/>
      <c r="JF40" s="62"/>
      <c r="JG40" s="62"/>
      <c r="JH40" s="62"/>
      <c r="JI40" s="62"/>
      <c r="JJ40" s="62"/>
      <c r="JK40" s="62"/>
      <c r="JL40" s="62"/>
      <c r="JM40" s="62"/>
      <c r="JN40" s="62"/>
      <c r="JO40" s="62"/>
      <c r="JP40" s="62"/>
      <c r="JQ40" s="62"/>
      <c r="JR40" s="62"/>
      <c r="JS40" s="62"/>
      <c r="JT40" s="62"/>
      <c r="JU40" s="62"/>
      <c r="JV40" s="62"/>
      <c r="JW40" s="62"/>
      <c r="JX40" s="62"/>
      <c r="JY40" s="62"/>
      <c r="JZ40" s="62"/>
      <c r="KA40" s="62"/>
      <c r="KB40" s="62"/>
      <c r="KC40" s="62"/>
      <c r="KD40" s="62"/>
      <c r="KE40" s="62"/>
      <c r="KF40" s="62"/>
      <c r="KG40" s="62"/>
      <c r="KH40" s="62"/>
      <c r="KI40" s="62"/>
      <c r="KJ40" s="62"/>
      <c r="KK40" s="62"/>
      <c r="KL40" s="62"/>
      <c r="KM40" s="62"/>
      <c r="KN40" s="62"/>
      <c r="KO40" s="62"/>
      <c r="KP40" s="62"/>
      <c r="KQ40" s="62"/>
      <c r="KR40" s="62"/>
      <c r="KS40" s="62"/>
      <c r="KT40" s="62"/>
      <c r="KU40" s="62"/>
      <c r="KV40" s="62"/>
      <c r="KW40" s="62"/>
      <c r="KX40" s="62"/>
      <c r="KY40" s="62"/>
      <c r="KZ40" s="62"/>
      <c r="LA40" s="62"/>
      <c r="LB40" s="62"/>
      <c r="LC40" s="62"/>
      <c r="LD40" s="62"/>
      <c r="LE40" s="62"/>
      <c r="LF40" s="62"/>
      <c r="LG40" s="62"/>
      <c r="LH40" s="62"/>
      <c r="LI40" s="62"/>
      <c r="LJ40" s="62"/>
      <c r="LK40" s="62"/>
      <c r="LL40" s="62"/>
      <c r="LM40" s="62"/>
      <c r="LN40" s="62"/>
      <c r="LO40" s="62"/>
      <c r="LP40" s="62"/>
      <c r="LQ40" s="62"/>
      <c r="LR40" s="62"/>
      <c r="LS40" s="62"/>
      <c r="LT40" s="62"/>
      <c r="LU40" s="62"/>
      <c r="LV40" s="62"/>
      <c r="LW40" s="62"/>
      <c r="LX40" s="62"/>
      <c r="LY40" s="62"/>
      <c r="LZ40" s="62"/>
      <c r="MA40" s="62"/>
      <c r="MB40" s="62"/>
      <c r="MC40" s="62"/>
      <c r="MD40" s="62"/>
      <c r="ME40" s="62"/>
      <c r="MF40" s="62"/>
      <c r="MG40" s="62"/>
      <c r="MH40" s="62"/>
      <c r="MI40" s="62"/>
      <c r="MJ40" s="62"/>
      <c r="MK40" s="62"/>
      <c r="ML40" s="62"/>
      <c r="MM40" s="62"/>
      <c r="MN40" s="62"/>
      <c r="MO40" s="62"/>
      <c r="MP40" s="62"/>
      <c r="MQ40" s="62"/>
      <c r="MR40" s="62"/>
      <c r="MS40" s="62"/>
      <c r="MT40" s="62"/>
      <c r="MU40" s="62"/>
      <c r="MV40" s="62"/>
      <c r="MW40" s="62"/>
      <c r="MX40" s="62"/>
      <c r="MY40" s="62"/>
      <c r="MZ40" s="62"/>
      <c r="NA40" s="62"/>
      <c r="NB40" s="62"/>
      <c r="NC40" s="62"/>
      <c r="ND40" s="62"/>
      <c r="NE40" s="62"/>
      <c r="NF40" s="62"/>
      <c r="NG40" s="62"/>
      <c r="NH40" s="62"/>
      <c r="NI40" s="62"/>
      <c r="NJ40" s="62"/>
      <c r="NK40" s="62"/>
      <c r="NL40" s="62"/>
      <c r="NM40" s="62"/>
      <c r="NN40" s="62"/>
      <c r="NO40" s="62"/>
      <c r="NP40" s="62"/>
      <c r="NQ40" s="62"/>
      <c r="NR40" s="62"/>
      <c r="NS40" s="62"/>
      <c r="NT40" s="62"/>
      <c r="NU40" s="62"/>
      <c r="NV40" s="62"/>
      <c r="NW40" s="62"/>
      <c r="NX40" s="62"/>
      <c r="NY40" s="62"/>
      <c r="NZ40" s="62"/>
      <c r="OA40" s="62"/>
      <c r="OB40" s="62"/>
      <c r="OC40" s="62"/>
      <c r="OD40" s="62"/>
      <c r="OE40" s="62"/>
      <c r="OF40" s="62"/>
      <c r="OG40" s="62"/>
      <c r="OH40" s="62"/>
      <c r="OI40" s="62"/>
      <c r="OJ40" s="62"/>
      <c r="OK40" s="62"/>
      <c r="OL40" s="62"/>
      <c r="OM40" s="62"/>
      <c r="ON40" s="62"/>
      <c r="OO40" s="62"/>
      <c r="OP40" s="62"/>
      <c r="OQ40" s="62"/>
      <c r="OR40" s="62"/>
      <c r="OS40" s="62"/>
      <c r="OT40" s="62"/>
      <c r="OU40" s="62"/>
      <c r="OV40" s="62"/>
      <c r="OW40" s="62"/>
      <c r="OX40" s="62"/>
      <c r="OY40" s="62"/>
      <c r="OZ40" s="62"/>
      <c r="PA40" s="62"/>
      <c r="PB40" s="62"/>
      <c r="PC40" s="62"/>
      <c r="PD40" s="62"/>
      <c r="PE40" s="62"/>
      <c r="PF40" s="62"/>
      <c r="PG40" s="62"/>
      <c r="PH40" s="62"/>
      <c r="PI40" s="62"/>
      <c r="PJ40" s="62"/>
      <c r="PK40" s="62"/>
      <c r="PL40" s="62"/>
      <c r="PM40" s="62"/>
      <c r="PN40" s="62"/>
      <c r="PO40" s="62"/>
      <c r="PP40" s="62"/>
      <c r="PQ40" s="62"/>
      <c r="PR40" s="62"/>
      <c r="PS40" s="62"/>
      <c r="PT40" s="62"/>
      <c r="PU40" s="62"/>
      <c r="PV40" s="62"/>
      <c r="PW40" s="62"/>
      <c r="PX40" s="62"/>
      <c r="PY40" s="62"/>
      <c r="PZ40" s="62"/>
      <c r="QA40" s="62"/>
      <c r="QB40" s="62"/>
      <c r="QC40" s="62"/>
      <c r="QD40" s="62"/>
      <c r="QE40" s="62"/>
      <c r="QF40" s="62"/>
      <c r="QG40" s="62"/>
      <c r="QH40" s="62"/>
      <c r="QI40" s="62"/>
      <c r="QJ40" s="62"/>
      <c r="QK40" s="62"/>
      <c r="QL40" s="62"/>
      <c r="QM40" s="62"/>
      <c r="QN40" s="62"/>
      <c r="QO40" s="62"/>
      <c r="QP40" s="62"/>
      <c r="QQ40" s="62"/>
      <c r="QR40" s="62"/>
      <c r="QS40" s="62"/>
      <c r="QT40" s="62"/>
      <c r="QU40" s="62"/>
      <c r="QV40" s="62"/>
      <c r="QW40" s="62"/>
      <c r="QX40" s="62"/>
      <c r="QY40" s="62"/>
      <c r="QZ40" s="62"/>
      <c r="RA40" s="62"/>
      <c r="RB40" s="62"/>
      <c r="RC40" s="62"/>
      <c r="RD40" s="62"/>
      <c r="RE40" s="62"/>
      <c r="RF40" s="62"/>
      <c r="RG40" s="62"/>
      <c r="RH40" s="62"/>
      <c r="RI40" s="62"/>
      <c r="RJ40" s="62"/>
      <c r="RK40" s="62"/>
      <c r="RL40" s="62"/>
      <c r="RM40" s="62"/>
      <c r="RN40" s="62"/>
      <c r="RO40" s="62"/>
      <c r="RP40" s="62"/>
      <c r="RQ40" s="62"/>
      <c r="RR40" s="62"/>
      <c r="RS40" s="62"/>
      <c r="RT40" s="62"/>
      <c r="RU40" s="62"/>
      <c r="RV40" s="62"/>
      <c r="RW40" s="62"/>
      <c r="RX40" s="62"/>
      <c r="RY40" s="62"/>
      <c r="RZ40" s="62"/>
      <c r="SA40" s="62"/>
      <c r="SB40" s="62"/>
      <c r="SC40" s="62"/>
      <c r="SD40" s="62"/>
      <c r="SE40" s="62"/>
      <c r="SF40" s="62"/>
      <c r="SG40" s="62"/>
      <c r="SH40" s="62"/>
      <c r="SI40" s="62"/>
      <c r="SJ40" s="62"/>
      <c r="SK40" s="62"/>
      <c r="SL40" s="62"/>
      <c r="SM40" s="62"/>
    </row>
    <row r="41" spans="1:507" s="63" customFormat="1" ht="53.25" customHeight="1" x14ac:dyDescent="0.25">
      <c r="A41" s="236" t="s">
        <v>11</v>
      </c>
      <c r="B41" s="32"/>
      <c r="C41" s="44" t="s">
        <v>43</v>
      </c>
      <c r="D41" s="304"/>
      <c r="E41" s="304"/>
      <c r="F41" s="304"/>
      <c r="G41" s="304"/>
      <c r="H41" s="238">
        <v>636.5</v>
      </c>
      <c r="I41" s="239">
        <v>106</v>
      </c>
      <c r="J41" s="122">
        <v>48000</v>
      </c>
      <c r="K41" s="47"/>
      <c r="L41" s="226">
        <f>I41*J41</f>
        <v>5088000</v>
      </c>
      <c r="M41" s="334"/>
      <c r="N41" s="332"/>
      <c r="O41" s="41"/>
      <c r="P41" s="55"/>
      <c r="Q41" s="42"/>
      <c r="R41" s="34"/>
      <c r="S41" s="42">
        <f>I41</f>
        <v>106</v>
      </c>
      <c r="T41" s="42"/>
      <c r="U41" s="42"/>
      <c r="V41" s="42"/>
      <c r="W41" s="42"/>
      <c r="X41" s="42"/>
      <c r="Y41" s="43"/>
      <c r="Z41" s="43"/>
      <c r="AA41" s="43"/>
      <c r="AB41" s="43"/>
      <c r="AC41" s="43"/>
      <c r="AD41" s="43"/>
      <c r="AE41" s="43"/>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c r="IV41" s="62"/>
      <c r="IW41" s="62"/>
      <c r="IX41" s="62"/>
      <c r="IY41" s="62"/>
      <c r="IZ41" s="62"/>
      <c r="JA41" s="62"/>
      <c r="JB41" s="62"/>
      <c r="JC41" s="62"/>
      <c r="JD41" s="62"/>
      <c r="JE41" s="62"/>
      <c r="JF41" s="62"/>
      <c r="JG41" s="62"/>
      <c r="JH41" s="62"/>
      <c r="JI41" s="62"/>
      <c r="JJ41" s="62"/>
      <c r="JK41" s="62"/>
      <c r="JL41" s="62"/>
      <c r="JM41" s="62"/>
      <c r="JN41" s="62"/>
      <c r="JO41" s="62"/>
      <c r="JP41" s="62"/>
      <c r="JQ41" s="62"/>
      <c r="JR41" s="62"/>
      <c r="JS41" s="62"/>
      <c r="JT41" s="62"/>
      <c r="JU41" s="62"/>
      <c r="JV41" s="62"/>
      <c r="JW41" s="62"/>
      <c r="JX41" s="62"/>
      <c r="JY41" s="62"/>
      <c r="JZ41" s="62"/>
      <c r="KA41" s="62"/>
      <c r="KB41" s="62"/>
      <c r="KC41" s="62"/>
      <c r="KD41" s="62"/>
      <c r="KE41" s="62"/>
      <c r="KF41" s="62"/>
      <c r="KG41" s="62"/>
      <c r="KH41" s="62"/>
      <c r="KI41" s="62"/>
      <c r="KJ41" s="62"/>
      <c r="KK41" s="62"/>
      <c r="KL41" s="62"/>
      <c r="KM41" s="62"/>
      <c r="KN41" s="62"/>
      <c r="KO41" s="62"/>
      <c r="KP41" s="62"/>
      <c r="KQ41" s="62"/>
      <c r="KR41" s="62"/>
      <c r="KS41" s="62"/>
      <c r="KT41" s="62"/>
      <c r="KU41" s="62"/>
      <c r="KV41" s="62"/>
      <c r="KW41" s="62"/>
      <c r="KX41" s="62"/>
      <c r="KY41" s="62"/>
      <c r="KZ41" s="62"/>
      <c r="LA41" s="62"/>
      <c r="LB41" s="62"/>
      <c r="LC41" s="62"/>
      <c r="LD41" s="62"/>
      <c r="LE41" s="62"/>
      <c r="LF41" s="62"/>
      <c r="LG41" s="62"/>
      <c r="LH41" s="62"/>
      <c r="LI41" s="62"/>
      <c r="LJ41" s="62"/>
      <c r="LK41" s="62"/>
      <c r="LL41" s="62"/>
      <c r="LM41" s="62"/>
      <c r="LN41" s="62"/>
      <c r="LO41" s="62"/>
      <c r="LP41" s="62"/>
      <c r="LQ41" s="62"/>
      <c r="LR41" s="62"/>
      <c r="LS41" s="62"/>
      <c r="LT41" s="62"/>
      <c r="LU41" s="62"/>
      <c r="LV41" s="62"/>
      <c r="LW41" s="62"/>
      <c r="LX41" s="62"/>
      <c r="LY41" s="62"/>
      <c r="LZ41" s="62"/>
      <c r="MA41" s="62"/>
      <c r="MB41" s="62"/>
      <c r="MC41" s="62"/>
      <c r="MD41" s="62"/>
      <c r="ME41" s="62"/>
      <c r="MF41" s="62"/>
      <c r="MG41" s="62"/>
      <c r="MH41" s="62"/>
      <c r="MI41" s="62"/>
      <c r="MJ41" s="62"/>
      <c r="MK41" s="62"/>
      <c r="ML41" s="62"/>
      <c r="MM41" s="62"/>
      <c r="MN41" s="62"/>
      <c r="MO41" s="62"/>
      <c r="MP41" s="62"/>
      <c r="MQ41" s="62"/>
      <c r="MR41" s="62"/>
      <c r="MS41" s="62"/>
      <c r="MT41" s="62"/>
      <c r="MU41" s="62"/>
      <c r="MV41" s="62"/>
      <c r="MW41" s="62"/>
      <c r="MX41" s="62"/>
      <c r="MY41" s="62"/>
      <c r="MZ41" s="62"/>
      <c r="NA41" s="62"/>
      <c r="NB41" s="62"/>
      <c r="NC41" s="62"/>
      <c r="ND41" s="62"/>
      <c r="NE41" s="62"/>
      <c r="NF41" s="62"/>
      <c r="NG41" s="62"/>
      <c r="NH41" s="62"/>
      <c r="NI41" s="62"/>
      <c r="NJ41" s="62"/>
      <c r="NK41" s="62"/>
      <c r="NL41" s="62"/>
      <c r="NM41" s="62"/>
      <c r="NN41" s="62"/>
      <c r="NO41" s="62"/>
      <c r="NP41" s="62"/>
      <c r="NQ41" s="62"/>
      <c r="NR41" s="62"/>
      <c r="NS41" s="62"/>
      <c r="NT41" s="62"/>
      <c r="NU41" s="62"/>
      <c r="NV41" s="62"/>
      <c r="NW41" s="62"/>
      <c r="NX41" s="62"/>
      <c r="NY41" s="62"/>
      <c r="NZ41" s="62"/>
      <c r="OA41" s="62"/>
      <c r="OB41" s="62"/>
      <c r="OC41" s="62"/>
      <c r="OD41" s="62"/>
      <c r="OE41" s="62"/>
      <c r="OF41" s="62"/>
      <c r="OG41" s="62"/>
      <c r="OH41" s="62"/>
      <c r="OI41" s="62"/>
      <c r="OJ41" s="62"/>
      <c r="OK41" s="62"/>
      <c r="OL41" s="62"/>
      <c r="OM41" s="62"/>
      <c r="ON41" s="62"/>
      <c r="OO41" s="62"/>
      <c r="OP41" s="62"/>
      <c r="OQ41" s="62"/>
      <c r="OR41" s="62"/>
      <c r="OS41" s="62"/>
      <c r="OT41" s="62"/>
      <c r="OU41" s="62"/>
      <c r="OV41" s="62"/>
      <c r="OW41" s="62"/>
      <c r="OX41" s="62"/>
      <c r="OY41" s="62"/>
      <c r="OZ41" s="62"/>
      <c r="PA41" s="62"/>
      <c r="PB41" s="62"/>
      <c r="PC41" s="62"/>
      <c r="PD41" s="62"/>
      <c r="PE41" s="62"/>
      <c r="PF41" s="62"/>
      <c r="PG41" s="62"/>
      <c r="PH41" s="62"/>
      <c r="PI41" s="62"/>
      <c r="PJ41" s="62"/>
      <c r="PK41" s="62"/>
      <c r="PL41" s="62"/>
      <c r="PM41" s="62"/>
      <c r="PN41" s="62"/>
      <c r="PO41" s="62"/>
      <c r="PP41" s="62"/>
      <c r="PQ41" s="62"/>
      <c r="PR41" s="62"/>
      <c r="PS41" s="62"/>
      <c r="PT41" s="62"/>
      <c r="PU41" s="62"/>
      <c r="PV41" s="62"/>
      <c r="PW41" s="62"/>
      <c r="PX41" s="62"/>
      <c r="PY41" s="62"/>
      <c r="PZ41" s="62"/>
      <c r="QA41" s="62"/>
      <c r="QB41" s="62"/>
      <c r="QC41" s="62"/>
      <c r="QD41" s="62"/>
      <c r="QE41" s="62"/>
      <c r="QF41" s="62"/>
      <c r="QG41" s="62"/>
      <c r="QH41" s="62"/>
      <c r="QI41" s="62"/>
      <c r="QJ41" s="62"/>
      <c r="QK41" s="62"/>
      <c r="QL41" s="62"/>
      <c r="QM41" s="62"/>
      <c r="QN41" s="62"/>
      <c r="QO41" s="62"/>
      <c r="QP41" s="62"/>
      <c r="QQ41" s="62"/>
      <c r="QR41" s="62"/>
      <c r="QS41" s="62"/>
      <c r="QT41" s="62"/>
      <c r="QU41" s="62"/>
      <c r="QV41" s="62"/>
      <c r="QW41" s="62"/>
      <c r="QX41" s="62"/>
      <c r="QY41" s="62"/>
      <c r="QZ41" s="62"/>
      <c r="RA41" s="62"/>
      <c r="RB41" s="62"/>
      <c r="RC41" s="62"/>
      <c r="RD41" s="62"/>
      <c r="RE41" s="62"/>
      <c r="RF41" s="62"/>
      <c r="RG41" s="62"/>
      <c r="RH41" s="62"/>
      <c r="RI41" s="62"/>
      <c r="RJ41" s="62"/>
      <c r="RK41" s="62"/>
      <c r="RL41" s="62"/>
      <c r="RM41" s="62"/>
      <c r="RN41" s="62"/>
      <c r="RO41" s="62"/>
      <c r="RP41" s="62"/>
      <c r="RQ41" s="62"/>
      <c r="RR41" s="62"/>
      <c r="RS41" s="62"/>
      <c r="RT41" s="62"/>
      <c r="RU41" s="62"/>
      <c r="RV41" s="62"/>
      <c r="RW41" s="62"/>
      <c r="RX41" s="62"/>
      <c r="RY41" s="62"/>
      <c r="RZ41" s="62"/>
      <c r="SA41" s="62"/>
      <c r="SB41" s="62"/>
      <c r="SC41" s="62"/>
      <c r="SD41" s="62"/>
      <c r="SE41" s="62"/>
      <c r="SF41" s="62"/>
      <c r="SG41" s="62"/>
      <c r="SH41" s="62"/>
      <c r="SI41" s="62"/>
      <c r="SJ41" s="62"/>
      <c r="SK41" s="62"/>
      <c r="SL41" s="62"/>
      <c r="SM41" s="62"/>
    </row>
    <row r="42" spans="1:507" s="63" customFormat="1" ht="59.25" customHeight="1" x14ac:dyDescent="0.25">
      <c r="A42" s="240" t="s">
        <v>14</v>
      </c>
      <c r="B42" s="32"/>
      <c r="C42" s="312" t="s">
        <v>15</v>
      </c>
      <c r="D42" s="313"/>
      <c r="E42" s="313"/>
      <c r="F42" s="313"/>
      <c r="G42" s="33"/>
      <c r="H42" s="49"/>
      <c r="I42" s="50"/>
      <c r="J42" s="51"/>
      <c r="K42" s="52"/>
      <c r="L42" s="224">
        <f>SUM(L43:L49)</f>
        <v>16765286.552287582</v>
      </c>
      <c r="M42" s="32"/>
      <c r="N42" s="59" t="s">
        <v>75</v>
      </c>
      <c r="O42" s="41"/>
      <c r="P42" s="55"/>
      <c r="Q42" s="42"/>
      <c r="R42" s="34"/>
      <c r="S42" s="42"/>
      <c r="T42" s="42"/>
      <c r="U42" s="42"/>
      <c r="V42" s="42"/>
      <c r="W42" s="42"/>
      <c r="X42" s="42"/>
      <c r="Y42" s="43"/>
      <c r="Z42" s="43"/>
      <c r="AA42" s="43"/>
      <c r="AB42" s="43"/>
      <c r="AC42" s="48"/>
      <c r="AD42" s="48"/>
      <c r="AE42" s="48"/>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c r="IV42" s="62"/>
      <c r="IW42" s="62"/>
      <c r="IX42" s="62"/>
      <c r="IY42" s="62"/>
      <c r="IZ42" s="62"/>
      <c r="JA42" s="62"/>
      <c r="JB42" s="62"/>
      <c r="JC42" s="62"/>
      <c r="JD42" s="62"/>
      <c r="JE42" s="62"/>
      <c r="JF42" s="62"/>
      <c r="JG42" s="62"/>
      <c r="JH42" s="62"/>
      <c r="JI42" s="62"/>
      <c r="JJ42" s="62"/>
      <c r="JK42" s="62"/>
      <c r="JL42" s="62"/>
      <c r="JM42" s="62"/>
      <c r="JN42" s="62"/>
      <c r="JO42" s="62"/>
      <c r="JP42" s="62"/>
      <c r="JQ42" s="62"/>
      <c r="JR42" s="62"/>
      <c r="JS42" s="62"/>
      <c r="JT42" s="62"/>
      <c r="JU42" s="62"/>
      <c r="JV42" s="62"/>
      <c r="JW42" s="62"/>
      <c r="JX42" s="62"/>
      <c r="JY42" s="62"/>
      <c r="JZ42" s="62"/>
      <c r="KA42" s="62"/>
      <c r="KB42" s="62"/>
      <c r="KC42" s="62"/>
      <c r="KD42" s="62"/>
      <c r="KE42" s="62"/>
      <c r="KF42" s="62"/>
      <c r="KG42" s="62"/>
      <c r="KH42" s="62"/>
      <c r="KI42" s="62"/>
      <c r="KJ42" s="62"/>
      <c r="KK42" s="62"/>
      <c r="KL42" s="62"/>
      <c r="KM42" s="62"/>
      <c r="KN42" s="62"/>
      <c r="KO42" s="62"/>
      <c r="KP42" s="62"/>
      <c r="KQ42" s="62"/>
      <c r="KR42" s="62"/>
      <c r="KS42" s="62"/>
      <c r="KT42" s="62"/>
      <c r="KU42" s="62"/>
      <c r="KV42" s="62"/>
      <c r="KW42" s="62"/>
      <c r="KX42" s="62"/>
      <c r="KY42" s="62"/>
      <c r="KZ42" s="62"/>
      <c r="LA42" s="62"/>
      <c r="LB42" s="62"/>
      <c r="LC42" s="62"/>
      <c r="LD42" s="62"/>
      <c r="LE42" s="62"/>
      <c r="LF42" s="62"/>
      <c r="LG42" s="62"/>
      <c r="LH42" s="62"/>
      <c r="LI42" s="62"/>
      <c r="LJ42" s="62"/>
      <c r="LK42" s="62"/>
      <c r="LL42" s="62"/>
      <c r="LM42" s="62"/>
      <c r="LN42" s="62"/>
      <c r="LO42" s="62"/>
      <c r="LP42" s="62"/>
      <c r="LQ42" s="62"/>
      <c r="LR42" s="62"/>
      <c r="LS42" s="62"/>
      <c r="LT42" s="62"/>
      <c r="LU42" s="62"/>
      <c r="LV42" s="62"/>
      <c r="LW42" s="62"/>
      <c r="LX42" s="62"/>
      <c r="LY42" s="62"/>
      <c r="LZ42" s="62"/>
      <c r="MA42" s="62"/>
      <c r="MB42" s="62"/>
      <c r="MC42" s="62"/>
      <c r="MD42" s="62"/>
      <c r="ME42" s="62"/>
      <c r="MF42" s="62"/>
      <c r="MG42" s="62"/>
      <c r="MH42" s="62"/>
      <c r="MI42" s="62"/>
      <c r="MJ42" s="62"/>
      <c r="MK42" s="62"/>
      <c r="ML42" s="62"/>
      <c r="MM42" s="62"/>
      <c r="MN42" s="62"/>
      <c r="MO42" s="62"/>
      <c r="MP42" s="62"/>
      <c r="MQ42" s="62"/>
      <c r="MR42" s="62"/>
      <c r="MS42" s="62"/>
      <c r="MT42" s="62"/>
      <c r="MU42" s="62"/>
      <c r="MV42" s="62"/>
      <c r="MW42" s="62"/>
      <c r="MX42" s="62"/>
      <c r="MY42" s="62"/>
      <c r="MZ42" s="62"/>
      <c r="NA42" s="62"/>
      <c r="NB42" s="62"/>
      <c r="NC42" s="62"/>
      <c r="ND42" s="62"/>
      <c r="NE42" s="62"/>
      <c r="NF42" s="62"/>
      <c r="NG42" s="62"/>
      <c r="NH42" s="62"/>
      <c r="NI42" s="62"/>
      <c r="NJ42" s="62"/>
      <c r="NK42" s="62"/>
      <c r="NL42" s="62"/>
      <c r="NM42" s="62"/>
      <c r="NN42" s="62"/>
      <c r="NO42" s="62"/>
      <c r="NP42" s="62"/>
      <c r="NQ42" s="62"/>
      <c r="NR42" s="62"/>
      <c r="NS42" s="62"/>
      <c r="NT42" s="62"/>
      <c r="NU42" s="62"/>
      <c r="NV42" s="62"/>
      <c r="NW42" s="62"/>
      <c r="NX42" s="62"/>
      <c r="NY42" s="62"/>
      <c r="NZ42" s="62"/>
      <c r="OA42" s="62"/>
      <c r="OB42" s="62"/>
      <c r="OC42" s="62"/>
      <c r="OD42" s="62"/>
      <c r="OE42" s="62"/>
      <c r="OF42" s="62"/>
      <c r="OG42" s="62"/>
      <c r="OH42" s="62"/>
      <c r="OI42" s="62"/>
      <c r="OJ42" s="62"/>
      <c r="OK42" s="62"/>
      <c r="OL42" s="62"/>
      <c r="OM42" s="62"/>
      <c r="ON42" s="62"/>
      <c r="OO42" s="62"/>
      <c r="OP42" s="62"/>
      <c r="OQ42" s="62"/>
      <c r="OR42" s="62"/>
      <c r="OS42" s="62"/>
      <c r="OT42" s="62"/>
      <c r="OU42" s="62"/>
      <c r="OV42" s="62"/>
      <c r="OW42" s="62"/>
      <c r="OX42" s="62"/>
      <c r="OY42" s="62"/>
      <c r="OZ42" s="62"/>
      <c r="PA42" s="62"/>
      <c r="PB42" s="62"/>
      <c r="PC42" s="62"/>
      <c r="PD42" s="62"/>
      <c r="PE42" s="62"/>
      <c r="PF42" s="62"/>
      <c r="PG42" s="62"/>
      <c r="PH42" s="62"/>
      <c r="PI42" s="62"/>
      <c r="PJ42" s="62"/>
      <c r="PK42" s="62"/>
      <c r="PL42" s="62"/>
      <c r="PM42" s="62"/>
      <c r="PN42" s="62"/>
      <c r="PO42" s="62"/>
      <c r="PP42" s="62"/>
      <c r="PQ42" s="62"/>
      <c r="PR42" s="62"/>
      <c r="PS42" s="62"/>
      <c r="PT42" s="62"/>
      <c r="PU42" s="62"/>
      <c r="PV42" s="62"/>
      <c r="PW42" s="62"/>
      <c r="PX42" s="62"/>
      <c r="PY42" s="62"/>
      <c r="PZ42" s="62"/>
      <c r="QA42" s="62"/>
      <c r="QB42" s="62"/>
      <c r="QC42" s="62"/>
      <c r="QD42" s="62"/>
      <c r="QE42" s="62"/>
      <c r="QF42" s="62"/>
      <c r="QG42" s="62"/>
      <c r="QH42" s="62"/>
      <c r="QI42" s="62"/>
      <c r="QJ42" s="62"/>
      <c r="QK42" s="62"/>
      <c r="QL42" s="62"/>
      <c r="QM42" s="62"/>
      <c r="QN42" s="62"/>
      <c r="QO42" s="62"/>
      <c r="QP42" s="62"/>
      <c r="QQ42" s="62"/>
      <c r="QR42" s="62"/>
      <c r="QS42" s="62"/>
      <c r="QT42" s="62"/>
      <c r="QU42" s="62"/>
      <c r="QV42" s="62"/>
      <c r="QW42" s="62"/>
      <c r="QX42" s="62"/>
      <c r="QY42" s="62"/>
      <c r="QZ42" s="62"/>
      <c r="RA42" s="62"/>
      <c r="RB42" s="62"/>
      <c r="RC42" s="62"/>
      <c r="RD42" s="62"/>
      <c r="RE42" s="62"/>
      <c r="RF42" s="62"/>
      <c r="RG42" s="62"/>
      <c r="RH42" s="62"/>
      <c r="RI42" s="62"/>
      <c r="RJ42" s="62"/>
      <c r="RK42" s="62"/>
      <c r="RL42" s="62"/>
      <c r="RM42" s="62"/>
      <c r="RN42" s="62"/>
      <c r="RO42" s="62"/>
      <c r="RP42" s="62"/>
      <c r="RQ42" s="62"/>
      <c r="RR42" s="62"/>
      <c r="RS42" s="62"/>
      <c r="RT42" s="62"/>
      <c r="RU42" s="62"/>
      <c r="RV42" s="62"/>
      <c r="RW42" s="62"/>
      <c r="RX42" s="62"/>
      <c r="RY42" s="62"/>
      <c r="RZ42" s="62"/>
      <c r="SA42" s="62"/>
      <c r="SB42" s="62"/>
      <c r="SC42" s="62"/>
      <c r="SD42" s="62"/>
      <c r="SE42" s="62"/>
      <c r="SF42" s="62"/>
      <c r="SG42" s="62"/>
      <c r="SH42" s="62"/>
      <c r="SI42" s="62"/>
      <c r="SJ42" s="62"/>
      <c r="SK42" s="62"/>
      <c r="SL42" s="62"/>
      <c r="SM42" s="62"/>
    </row>
    <row r="43" spans="1:507" s="193" customFormat="1" ht="45.75" customHeight="1" x14ac:dyDescent="0.25">
      <c r="A43" s="183"/>
      <c r="B43" s="158" t="s">
        <v>50</v>
      </c>
      <c r="C43" s="291" t="s">
        <v>109</v>
      </c>
      <c r="D43" s="292"/>
      <c r="E43" s="292"/>
      <c r="F43" s="293"/>
      <c r="G43" s="252" t="s">
        <v>46</v>
      </c>
      <c r="H43" s="163"/>
      <c r="I43" s="191">
        <f>16.2+2.2+4</f>
        <v>22.4</v>
      </c>
      <c r="J43" s="243">
        <f>815000*1.4/1.7</f>
        <v>671176.4705882353</v>
      </c>
      <c r="K43" s="192"/>
      <c r="L43" s="233">
        <f>I43*J43</f>
        <v>15034352.94117647</v>
      </c>
      <c r="M43" s="158"/>
      <c r="N43" s="159"/>
      <c r="O43" s="160"/>
      <c r="P43" s="161"/>
      <c r="Q43" s="162"/>
      <c r="R43" s="163"/>
      <c r="S43" s="162"/>
      <c r="T43" s="162"/>
      <c r="U43" s="162"/>
      <c r="V43" s="162"/>
      <c r="W43" s="162"/>
      <c r="X43" s="162"/>
      <c r="Y43" s="164"/>
      <c r="Z43" s="164"/>
      <c r="AA43" s="164"/>
      <c r="AB43" s="164"/>
      <c r="AC43" s="165"/>
      <c r="AD43" s="165"/>
      <c r="AE43" s="165"/>
      <c r="AF43" s="166"/>
      <c r="AG43" s="167"/>
      <c r="AH43" s="167"/>
      <c r="AI43" s="167"/>
      <c r="AJ43" s="167"/>
      <c r="AK43" s="167"/>
      <c r="AL43" s="167"/>
      <c r="AM43" s="167"/>
      <c r="AN43" s="167"/>
      <c r="AO43" s="167"/>
      <c r="AP43" s="167"/>
      <c r="AQ43" s="167"/>
      <c r="AR43" s="167"/>
      <c r="AS43" s="167"/>
      <c r="AT43" s="167"/>
      <c r="AU43" s="167"/>
      <c r="AV43" s="167"/>
      <c r="AW43" s="167"/>
      <c r="AX43" s="167"/>
      <c r="AY43" s="167"/>
      <c r="AZ43" s="167"/>
      <c r="BA43" s="167"/>
      <c r="BB43" s="167"/>
      <c r="BC43" s="167"/>
      <c r="BD43" s="167"/>
      <c r="BE43" s="167"/>
      <c r="BF43" s="167"/>
      <c r="BG43" s="167"/>
      <c r="BH43" s="167"/>
      <c r="BI43" s="167"/>
      <c r="BJ43" s="167"/>
      <c r="BK43" s="167"/>
      <c r="BL43" s="167"/>
      <c r="BM43" s="167"/>
      <c r="BN43" s="167"/>
      <c r="BO43" s="167"/>
      <c r="BP43" s="167"/>
      <c r="BQ43" s="167"/>
      <c r="BR43" s="167"/>
      <c r="BS43" s="167"/>
      <c r="BT43" s="167"/>
      <c r="BU43" s="167"/>
      <c r="BV43" s="167"/>
      <c r="BW43" s="167"/>
      <c r="BX43" s="167"/>
      <c r="BY43" s="167"/>
      <c r="BZ43" s="167"/>
      <c r="CA43" s="167"/>
      <c r="CB43" s="167"/>
      <c r="CC43" s="167"/>
      <c r="CD43" s="167"/>
      <c r="CE43" s="167"/>
      <c r="CF43" s="167"/>
      <c r="CG43" s="167"/>
      <c r="CH43" s="167"/>
      <c r="CI43" s="167"/>
      <c r="CJ43" s="167"/>
      <c r="CK43" s="167"/>
      <c r="CL43" s="167"/>
      <c r="CM43" s="167"/>
      <c r="CN43" s="167"/>
      <c r="CO43" s="167"/>
      <c r="CP43" s="167"/>
      <c r="CQ43" s="167"/>
      <c r="CR43" s="167"/>
      <c r="CS43" s="167"/>
      <c r="CT43" s="167"/>
      <c r="CU43" s="167"/>
      <c r="CV43" s="167"/>
      <c r="CW43" s="167"/>
      <c r="CX43" s="167"/>
      <c r="CY43" s="167"/>
      <c r="CZ43" s="167"/>
      <c r="DA43" s="167"/>
      <c r="DB43" s="167"/>
      <c r="DC43" s="167"/>
      <c r="DD43" s="167"/>
      <c r="DE43" s="167"/>
      <c r="DF43" s="167"/>
      <c r="DG43" s="167"/>
      <c r="DH43" s="167"/>
      <c r="DI43" s="167"/>
      <c r="DJ43" s="167"/>
      <c r="DK43" s="167"/>
      <c r="DL43" s="167"/>
      <c r="DM43" s="167"/>
      <c r="DN43" s="167"/>
      <c r="DO43" s="167"/>
      <c r="DP43" s="167"/>
      <c r="DQ43" s="167"/>
      <c r="DR43" s="167"/>
      <c r="DS43" s="167"/>
      <c r="DT43" s="167"/>
      <c r="DU43" s="167"/>
      <c r="DV43" s="167"/>
      <c r="DW43" s="167"/>
      <c r="DX43" s="167"/>
      <c r="DY43" s="167"/>
      <c r="DZ43" s="167"/>
      <c r="EA43" s="167"/>
      <c r="EB43" s="167"/>
      <c r="EC43" s="167"/>
      <c r="ED43" s="167"/>
      <c r="EE43" s="167"/>
      <c r="EF43" s="167"/>
      <c r="EG43" s="167"/>
      <c r="EH43" s="167"/>
      <c r="EI43" s="167"/>
      <c r="EJ43" s="167"/>
      <c r="EK43" s="167"/>
      <c r="EL43" s="167"/>
      <c r="EM43" s="167"/>
      <c r="EN43" s="167"/>
      <c r="EO43" s="167"/>
      <c r="EP43" s="167"/>
      <c r="EQ43" s="167"/>
      <c r="ER43" s="167"/>
      <c r="ES43" s="167"/>
      <c r="ET43" s="167"/>
      <c r="EU43" s="167"/>
      <c r="EV43" s="167"/>
      <c r="EW43" s="167"/>
      <c r="EX43" s="167"/>
      <c r="EY43" s="167"/>
      <c r="EZ43" s="167"/>
      <c r="FA43" s="167"/>
      <c r="FB43" s="167"/>
      <c r="FC43" s="167"/>
      <c r="FD43" s="167"/>
      <c r="FE43" s="167"/>
      <c r="FF43" s="167"/>
      <c r="FG43" s="167"/>
      <c r="FH43" s="167"/>
      <c r="FI43" s="167"/>
      <c r="FJ43" s="167"/>
      <c r="FK43" s="167"/>
      <c r="FL43" s="167"/>
      <c r="FM43" s="167"/>
      <c r="FN43" s="167"/>
      <c r="FO43" s="167"/>
      <c r="FP43" s="167"/>
      <c r="FQ43" s="167"/>
      <c r="FR43" s="167"/>
      <c r="FS43" s="167"/>
      <c r="FT43" s="167"/>
      <c r="FU43" s="167"/>
      <c r="FV43" s="167"/>
      <c r="FW43" s="167"/>
      <c r="FX43" s="167"/>
      <c r="FY43" s="167"/>
      <c r="FZ43" s="167"/>
      <c r="GA43" s="167"/>
      <c r="GB43" s="167"/>
      <c r="GC43" s="167"/>
      <c r="GD43" s="167"/>
      <c r="GE43" s="167"/>
      <c r="GF43" s="167"/>
      <c r="GG43" s="167"/>
      <c r="GH43" s="167"/>
      <c r="GI43" s="167"/>
      <c r="GJ43" s="167"/>
      <c r="GK43" s="167"/>
      <c r="GL43" s="167"/>
      <c r="GM43" s="167"/>
      <c r="GN43" s="167"/>
      <c r="GO43" s="167"/>
      <c r="GP43" s="167"/>
      <c r="GQ43" s="167"/>
      <c r="GR43" s="167"/>
      <c r="GS43" s="167"/>
      <c r="GT43" s="167"/>
      <c r="GU43" s="167"/>
      <c r="GV43" s="167"/>
      <c r="GW43" s="167"/>
      <c r="GX43" s="167"/>
      <c r="GY43" s="167"/>
      <c r="GZ43" s="167"/>
      <c r="HA43" s="167"/>
      <c r="HB43" s="167"/>
      <c r="HC43" s="167"/>
      <c r="HD43" s="167"/>
      <c r="HE43" s="167"/>
      <c r="HF43" s="167"/>
      <c r="HG43" s="167"/>
      <c r="HH43" s="167"/>
      <c r="HI43" s="167"/>
      <c r="HJ43" s="167"/>
      <c r="HK43" s="167"/>
      <c r="HL43" s="167"/>
      <c r="HM43" s="167"/>
      <c r="HN43" s="167"/>
      <c r="HO43" s="167"/>
      <c r="HP43" s="167"/>
      <c r="HQ43" s="167"/>
      <c r="HR43" s="167"/>
      <c r="HS43" s="167"/>
      <c r="HT43" s="167"/>
      <c r="HU43" s="167"/>
      <c r="HV43" s="167"/>
      <c r="HW43" s="167"/>
      <c r="HX43" s="167"/>
      <c r="HY43" s="167"/>
      <c r="HZ43" s="167"/>
      <c r="IA43" s="167"/>
      <c r="IB43" s="167"/>
      <c r="IC43" s="167"/>
      <c r="ID43" s="167"/>
      <c r="IE43" s="167"/>
      <c r="IF43" s="167"/>
      <c r="IG43" s="167"/>
      <c r="IH43" s="167"/>
      <c r="II43" s="167"/>
      <c r="IJ43" s="167"/>
      <c r="IK43" s="167"/>
      <c r="IL43" s="167"/>
      <c r="IM43" s="167"/>
      <c r="IN43" s="167"/>
      <c r="IO43" s="167"/>
      <c r="IP43" s="167"/>
      <c r="IQ43" s="167"/>
      <c r="IR43" s="167"/>
      <c r="IS43" s="167"/>
      <c r="IT43" s="167"/>
      <c r="IU43" s="167"/>
      <c r="IV43" s="167"/>
      <c r="IW43" s="167"/>
      <c r="IX43" s="167"/>
      <c r="IY43" s="167"/>
      <c r="IZ43" s="167"/>
      <c r="JA43" s="167"/>
      <c r="JB43" s="167"/>
      <c r="JC43" s="167"/>
      <c r="JD43" s="167"/>
      <c r="JE43" s="167"/>
      <c r="JF43" s="167"/>
      <c r="JG43" s="167"/>
      <c r="JH43" s="167"/>
      <c r="JI43" s="167"/>
      <c r="JJ43" s="167"/>
      <c r="JK43" s="167"/>
      <c r="JL43" s="167"/>
      <c r="JM43" s="167"/>
      <c r="JN43" s="167"/>
      <c r="JO43" s="167"/>
      <c r="JP43" s="167"/>
      <c r="JQ43" s="167"/>
      <c r="JR43" s="167"/>
      <c r="JS43" s="167"/>
      <c r="JT43" s="167"/>
      <c r="JU43" s="167"/>
      <c r="JV43" s="167"/>
      <c r="JW43" s="167"/>
      <c r="JX43" s="167"/>
      <c r="JY43" s="167"/>
      <c r="JZ43" s="167"/>
      <c r="KA43" s="167"/>
      <c r="KB43" s="167"/>
      <c r="KC43" s="167"/>
      <c r="KD43" s="167"/>
      <c r="KE43" s="167"/>
      <c r="KF43" s="167"/>
      <c r="KG43" s="167"/>
      <c r="KH43" s="167"/>
      <c r="KI43" s="167"/>
      <c r="KJ43" s="167"/>
      <c r="KK43" s="167"/>
      <c r="KL43" s="167"/>
      <c r="KM43" s="167"/>
      <c r="KN43" s="167"/>
      <c r="KO43" s="167"/>
      <c r="KP43" s="167"/>
      <c r="KQ43" s="167"/>
      <c r="KR43" s="167"/>
      <c r="KS43" s="167"/>
      <c r="KT43" s="167"/>
      <c r="KU43" s="167"/>
      <c r="KV43" s="167"/>
      <c r="KW43" s="167"/>
      <c r="KX43" s="167"/>
      <c r="KY43" s="167"/>
      <c r="KZ43" s="167"/>
      <c r="LA43" s="167"/>
      <c r="LB43" s="167"/>
      <c r="LC43" s="167"/>
      <c r="LD43" s="167"/>
      <c r="LE43" s="167"/>
      <c r="LF43" s="167"/>
      <c r="LG43" s="167"/>
      <c r="LH43" s="167"/>
      <c r="LI43" s="167"/>
      <c r="LJ43" s="167"/>
      <c r="LK43" s="167"/>
      <c r="LL43" s="167"/>
      <c r="LM43" s="167"/>
      <c r="LN43" s="167"/>
      <c r="LO43" s="167"/>
      <c r="LP43" s="167"/>
      <c r="LQ43" s="167"/>
      <c r="LR43" s="167"/>
      <c r="LS43" s="167"/>
      <c r="LT43" s="167"/>
      <c r="LU43" s="167"/>
      <c r="LV43" s="167"/>
      <c r="LW43" s="167"/>
      <c r="LX43" s="167"/>
      <c r="LY43" s="167"/>
      <c r="LZ43" s="167"/>
      <c r="MA43" s="167"/>
      <c r="MB43" s="167"/>
      <c r="MC43" s="167"/>
      <c r="MD43" s="167"/>
      <c r="ME43" s="167"/>
      <c r="MF43" s="167"/>
      <c r="MG43" s="167"/>
      <c r="MH43" s="167"/>
      <c r="MI43" s="167"/>
      <c r="MJ43" s="167"/>
      <c r="MK43" s="167"/>
      <c r="ML43" s="167"/>
      <c r="MM43" s="167"/>
      <c r="MN43" s="167"/>
      <c r="MO43" s="167"/>
      <c r="MP43" s="167"/>
      <c r="MQ43" s="167"/>
      <c r="MR43" s="167"/>
      <c r="MS43" s="167"/>
      <c r="MT43" s="167"/>
      <c r="MU43" s="167"/>
      <c r="MV43" s="167"/>
      <c r="MW43" s="167"/>
      <c r="MX43" s="167"/>
      <c r="MY43" s="167"/>
      <c r="MZ43" s="167"/>
      <c r="NA43" s="167"/>
      <c r="NB43" s="167"/>
      <c r="NC43" s="167"/>
      <c r="ND43" s="167"/>
      <c r="NE43" s="167"/>
      <c r="NF43" s="167"/>
      <c r="NG43" s="167"/>
      <c r="NH43" s="167"/>
      <c r="NI43" s="167"/>
      <c r="NJ43" s="167"/>
      <c r="NK43" s="167"/>
      <c r="NL43" s="167"/>
      <c r="NM43" s="167"/>
      <c r="NN43" s="167"/>
      <c r="NO43" s="167"/>
      <c r="NP43" s="167"/>
      <c r="NQ43" s="167"/>
      <c r="NR43" s="167"/>
      <c r="NS43" s="167"/>
      <c r="NT43" s="167"/>
      <c r="NU43" s="167"/>
      <c r="NV43" s="167"/>
      <c r="NW43" s="167"/>
      <c r="NX43" s="167"/>
      <c r="NY43" s="167"/>
      <c r="NZ43" s="167"/>
      <c r="OA43" s="167"/>
      <c r="OB43" s="167"/>
      <c r="OC43" s="167"/>
      <c r="OD43" s="167"/>
      <c r="OE43" s="167"/>
      <c r="OF43" s="167"/>
      <c r="OG43" s="167"/>
      <c r="OH43" s="167"/>
      <c r="OI43" s="167"/>
      <c r="OJ43" s="167"/>
      <c r="OK43" s="167"/>
      <c r="OL43" s="167"/>
      <c r="OM43" s="167"/>
      <c r="ON43" s="167"/>
      <c r="OO43" s="167"/>
      <c r="OP43" s="167"/>
      <c r="OQ43" s="167"/>
      <c r="OR43" s="167"/>
      <c r="OS43" s="167"/>
      <c r="OT43" s="167"/>
      <c r="OU43" s="167"/>
      <c r="OV43" s="167"/>
      <c r="OW43" s="167"/>
      <c r="OX43" s="167"/>
      <c r="OY43" s="167"/>
      <c r="OZ43" s="167"/>
      <c r="PA43" s="167"/>
      <c r="PB43" s="167"/>
      <c r="PC43" s="167"/>
      <c r="PD43" s="167"/>
      <c r="PE43" s="167"/>
      <c r="PF43" s="167"/>
      <c r="PG43" s="167"/>
      <c r="PH43" s="167"/>
      <c r="PI43" s="167"/>
      <c r="PJ43" s="167"/>
      <c r="PK43" s="167"/>
      <c r="PL43" s="167"/>
      <c r="PM43" s="167"/>
      <c r="PN43" s="167"/>
      <c r="PO43" s="167"/>
      <c r="PP43" s="167"/>
      <c r="PQ43" s="167"/>
      <c r="PR43" s="167"/>
      <c r="PS43" s="167"/>
      <c r="PT43" s="167"/>
      <c r="PU43" s="167"/>
      <c r="PV43" s="167"/>
      <c r="PW43" s="167"/>
      <c r="PX43" s="167"/>
      <c r="PY43" s="167"/>
      <c r="PZ43" s="167"/>
      <c r="QA43" s="167"/>
      <c r="QB43" s="167"/>
      <c r="QC43" s="167"/>
      <c r="QD43" s="167"/>
      <c r="QE43" s="167"/>
      <c r="QF43" s="167"/>
      <c r="QG43" s="167"/>
      <c r="QH43" s="167"/>
      <c r="QI43" s="167"/>
      <c r="QJ43" s="167"/>
      <c r="QK43" s="167"/>
      <c r="QL43" s="167"/>
      <c r="QM43" s="167"/>
      <c r="QN43" s="167"/>
      <c r="QO43" s="167"/>
      <c r="QP43" s="167"/>
      <c r="QQ43" s="167"/>
      <c r="QR43" s="167"/>
      <c r="QS43" s="167"/>
      <c r="QT43" s="167"/>
      <c r="QU43" s="167"/>
      <c r="QV43" s="167"/>
      <c r="QW43" s="167"/>
      <c r="QX43" s="167"/>
      <c r="QY43" s="167"/>
      <c r="QZ43" s="167"/>
      <c r="RA43" s="167"/>
      <c r="RB43" s="167"/>
      <c r="RC43" s="167"/>
      <c r="RD43" s="167"/>
      <c r="RE43" s="167"/>
      <c r="RF43" s="167"/>
      <c r="RG43" s="167"/>
      <c r="RH43" s="167"/>
      <c r="RI43" s="167"/>
      <c r="RJ43" s="167"/>
      <c r="RK43" s="167"/>
      <c r="RL43" s="167"/>
      <c r="RM43" s="167"/>
      <c r="RN43" s="167"/>
      <c r="RO43" s="167"/>
      <c r="RP43" s="167"/>
      <c r="RQ43" s="167"/>
      <c r="RR43" s="167"/>
      <c r="RS43" s="167"/>
      <c r="RT43" s="167"/>
      <c r="RU43" s="167"/>
      <c r="RV43" s="167"/>
      <c r="RW43" s="167"/>
      <c r="RX43" s="167"/>
      <c r="RY43" s="167"/>
      <c r="RZ43" s="167"/>
      <c r="SA43" s="167"/>
      <c r="SB43" s="167"/>
      <c r="SC43" s="167"/>
      <c r="SD43" s="167"/>
      <c r="SE43" s="167"/>
      <c r="SF43" s="167"/>
      <c r="SG43" s="167"/>
      <c r="SH43" s="167"/>
      <c r="SI43" s="167"/>
      <c r="SJ43" s="167"/>
      <c r="SK43" s="167"/>
      <c r="SL43" s="167"/>
      <c r="SM43" s="167"/>
    </row>
    <row r="44" spans="1:507" s="193" customFormat="1" ht="39" customHeight="1" x14ac:dyDescent="0.25">
      <c r="A44" s="183"/>
      <c r="B44" s="161" t="s">
        <v>51</v>
      </c>
      <c r="C44" s="308" t="s">
        <v>110</v>
      </c>
      <c r="D44" s="309"/>
      <c r="E44" s="309"/>
      <c r="F44" s="310"/>
      <c r="G44" s="252" t="s">
        <v>120</v>
      </c>
      <c r="H44" s="194"/>
      <c r="I44" s="191">
        <f>-22.4*1.4*2</f>
        <v>-62.719999999999992</v>
      </c>
      <c r="J44" s="195">
        <v>52400</v>
      </c>
      <c r="K44" s="194"/>
      <c r="L44" s="253">
        <f>I44*J44</f>
        <v>-3286527.9999999995</v>
      </c>
      <c r="M44" s="158"/>
      <c r="N44" s="159"/>
      <c r="O44" s="160"/>
      <c r="P44" s="161"/>
      <c r="Q44" s="162"/>
      <c r="R44" s="163"/>
      <c r="S44" s="162"/>
      <c r="T44" s="162"/>
      <c r="U44" s="162"/>
      <c r="V44" s="162"/>
      <c r="W44" s="162"/>
      <c r="X44" s="162"/>
      <c r="Y44" s="164"/>
      <c r="Z44" s="164"/>
      <c r="AA44" s="164"/>
      <c r="AB44" s="164"/>
      <c r="AC44" s="165"/>
      <c r="AD44" s="165"/>
      <c r="AE44" s="165"/>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167"/>
      <c r="BV44" s="167"/>
      <c r="BW44" s="167"/>
      <c r="BX44" s="167"/>
      <c r="BY44" s="167"/>
      <c r="BZ44" s="167"/>
      <c r="CA44" s="167"/>
      <c r="CB44" s="167"/>
      <c r="CC44" s="167"/>
      <c r="CD44" s="167"/>
      <c r="CE44" s="167"/>
      <c r="CF44" s="167"/>
      <c r="CG44" s="167"/>
      <c r="CH44" s="167"/>
      <c r="CI44" s="167"/>
      <c r="CJ44" s="167"/>
      <c r="CK44" s="167"/>
      <c r="CL44" s="167"/>
      <c r="CM44" s="167"/>
      <c r="CN44" s="167"/>
      <c r="CO44" s="167"/>
      <c r="CP44" s="167"/>
      <c r="CQ44" s="167"/>
      <c r="CR44" s="167"/>
      <c r="CS44" s="167"/>
      <c r="CT44" s="167"/>
      <c r="CU44" s="167"/>
      <c r="CV44" s="167"/>
      <c r="CW44" s="167"/>
      <c r="CX44" s="167"/>
      <c r="CY44" s="167"/>
      <c r="CZ44" s="167"/>
      <c r="DA44" s="167"/>
      <c r="DB44" s="167"/>
      <c r="DC44" s="167"/>
      <c r="DD44" s="167"/>
      <c r="DE44" s="167"/>
      <c r="DF44" s="167"/>
      <c r="DG44" s="167"/>
      <c r="DH44" s="167"/>
      <c r="DI44" s="167"/>
      <c r="DJ44" s="167"/>
      <c r="DK44" s="167"/>
      <c r="DL44" s="167"/>
      <c r="DM44" s="167"/>
      <c r="DN44" s="167"/>
      <c r="DO44" s="167"/>
      <c r="DP44" s="167"/>
      <c r="DQ44" s="167"/>
      <c r="DR44" s="167"/>
      <c r="DS44" s="167"/>
      <c r="DT44" s="167"/>
      <c r="DU44" s="167"/>
      <c r="DV44" s="167"/>
      <c r="DW44" s="167"/>
      <c r="DX44" s="167"/>
      <c r="DY44" s="167"/>
      <c r="DZ44" s="167"/>
      <c r="EA44" s="167"/>
      <c r="EB44" s="167"/>
      <c r="EC44" s="167"/>
      <c r="ED44" s="167"/>
      <c r="EE44" s="167"/>
      <c r="EF44" s="167"/>
      <c r="EG44" s="167"/>
      <c r="EH44" s="167"/>
      <c r="EI44" s="167"/>
      <c r="EJ44" s="167"/>
      <c r="EK44" s="167"/>
      <c r="EL44" s="167"/>
      <c r="EM44" s="167"/>
      <c r="EN44" s="167"/>
      <c r="EO44" s="167"/>
      <c r="EP44" s="167"/>
      <c r="EQ44" s="167"/>
      <c r="ER44" s="167"/>
      <c r="ES44" s="167"/>
      <c r="ET44" s="167"/>
      <c r="EU44" s="167"/>
      <c r="EV44" s="167"/>
      <c r="EW44" s="167"/>
      <c r="EX44" s="167"/>
      <c r="EY44" s="167"/>
      <c r="EZ44" s="167"/>
      <c r="FA44" s="167"/>
      <c r="FB44" s="167"/>
      <c r="FC44" s="167"/>
      <c r="FD44" s="167"/>
      <c r="FE44" s="167"/>
      <c r="FF44" s="167"/>
      <c r="FG44" s="167"/>
      <c r="FH44" s="167"/>
      <c r="FI44" s="167"/>
      <c r="FJ44" s="167"/>
      <c r="FK44" s="167"/>
      <c r="FL44" s="167"/>
      <c r="FM44" s="167"/>
      <c r="FN44" s="167"/>
      <c r="FO44" s="167"/>
      <c r="FP44" s="167"/>
      <c r="FQ44" s="167"/>
      <c r="FR44" s="167"/>
      <c r="FS44" s="167"/>
      <c r="FT44" s="167"/>
      <c r="FU44" s="167"/>
      <c r="FV44" s="167"/>
      <c r="FW44" s="167"/>
      <c r="FX44" s="167"/>
      <c r="FY44" s="167"/>
      <c r="FZ44" s="167"/>
      <c r="GA44" s="167"/>
      <c r="GB44" s="167"/>
      <c r="GC44" s="167"/>
      <c r="GD44" s="167"/>
      <c r="GE44" s="167"/>
      <c r="GF44" s="167"/>
      <c r="GG44" s="167"/>
      <c r="GH44" s="167"/>
      <c r="GI44" s="167"/>
      <c r="GJ44" s="167"/>
      <c r="GK44" s="167"/>
      <c r="GL44" s="167"/>
      <c r="GM44" s="167"/>
      <c r="GN44" s="167"/>
      <c r="GO44" s="167"/>
      <c r="GP44" s="167"/>
      <c r="GQ44" s="167"/>
      <c r="GR44" s="167"/>
      <c r="GS44" s="167"/>
      <c r="GT44" s="167"/>
      <c r="GU44" s="167"/>
      <c r="GV44" s="167"/>
      <c r="GW44" s="167"/>
      <c r="GX44" s="167"/>
      <c r="GY44" s="167"/>
      <c r="GZ44" s="167"/>
      <c r="HA44" s="167"/>
      <c r="HB44" s="167"/>
      <c r="HC44" s="167"/>
      <c r="HD44" s="167"/>
      <c r="HE44" s="167"/>
      <c r="HF44" s="167"/>
      <c r="HG44" s="167"/>
      <c r="HH44" s="167"/>
      <c r="HI44" s="167"/>
      <c r="HJ44" s="167"/>
      <c r="HK44" s="167"/>
      <c r="HL44" s="167"/>
      <c r="HM44" s="167"/>
      <c r="HN44" s="167"/>
      <c r="HO44" s="167"/>
      <c r="HP44" s="167"/>
      <c r="HQ44" s="167"/>
      <c r="HR44" s="167"/>
      <c r="HS44" s="167"/>
      <c r="HT44" s="167"/>
      <c r="HU44" s="167"/>
      <c r="HV44" s="167"/>
      <c r="HW44" s="167"/>
      <c r="HX44" s="167"/>
      <c r="HY44" s="167"/>
      <c r="HZ44" s="167"/>
      <c r="IA44" s="167"/>
      <c r="IB44" s="167"/>
      <c r="IC44" s="167"/>
      <c r="ID44" s="167"/>
      <c r="IE44" s="167"/>
      <c r="IF44" s="167"/>
      <c r="IG44" s="167"/>
      <c r="IH44" s="167"/>
      <c r="II44" s="167"/>
      <c r="IJ44" s="167"/>
      <c r="IK44" s="167"/>
      <c r="IL44" s="167"/>
      <c r="IM44" s="167"/>
      <c r="IN44" s="167"/>
      <c r="IO44" s="167"/>
      <c r="IP44" s="167"/>
      <c r="IQ44" s="167"/>
      <c r="IR44" s="167"/>
      <c r="IS44" s="167"/>
      <c r="IT44" s="167"/>
      <c r="IU44" s="167"/>
      <c r="IV44" s="167"/>
      <c r="IW44" s="167"/>
      <c r="IX44" s="167"/>
      <c r="IY44" s="167"/>
      <c r="IZ44" s="167"/>
      <c r="JA44" s="167"/>
      <c r="JB44" s="167"/>
      <c r="JC44" s="167"/>
      <c r="JD44" s="167"/>
      <c r="JE44" s="167"/>
      <c r="JF44" s="167"/>
      <c r="JG44" s="167"/>
      <c r="JH44" s="167"/>
      <c r="JI44" s="167"/>
      <c r="JJ44" s="167"/>
      <c r="JK44" s="167"/>
      <c r="JL44" s="167"/>
      <c r="JM44" s="167"/>
      <c r="JN44" s="167"/>
      <c r="JO44" s="167"/>
      <c r="JP44" s="167"/>
      <c r="JQ44" s="167"/>
      <c r="JR44" s="167"/>
      <c r="JS44" s="167"/>
      <c r="JT44" s="167"/>
      <c r="JU44" s="167"/>
      <c r="JV44" s="167"/>
      <c r="JW44" s="167"/>
      <c r="JX44" s="167"/>
      <c r="JY44" s="167"/>
      <c r="JZ44" s="167"/>
      <c r="KA44" s="167"/>
      <c r="KB44" s="167"/>
      <c r="KC44" s="167"/>
      <c r="KD44" s="167"/>
      <c r="KE44" s="167"/>
      <c r="KF44" s="167"/>
      <c r="KG44" s="167"/>
      <c r="KH44" s="167"/>
      <c r="KI44" s="167"/>
      <c r="KJ44" s="167"/>
      <c r="KK44" s="167"/>
      <c r="KL44" s="167"/>
      <c r="KM44" s="167"/>
      <c r="KN44" s="167"/>
      <c r="KO44" s="167"/>
      <c r="KP44" s="167"/>
      <c r="KQ44" s="167"/>
      <c r="KR44" s="167"/>
      <c r="KS44" s="167"/>
      <c r="KT44" s="167"/>
      <c r="KU44" s="167"/>
      <c r="KV44" s="167"/>
      <c r="KW44" s="167"/>
      <c r="KX44" s="167"/>
      <c r="KY44" s="167"/>
      <c r="KZ44" s="167"/>
      <c r="LA44" s="167"/>
      <c r="LB44" s="167"/>
      <c r="LC44" s="167"/>
      <c r="LD44" s="167"/>
      <c r="LE44" s="167"/>
      <c r="LF44" s="167"/>
      <c r="LG44" s="167"/>
      <c r="LH44" s="167"/>
      <c r="LI44" s="167"/>
      <c r="LJ44" s="167"/>
      <c r="LK44" s="167"/>
      <c r="LL44" s="167"/>
      <c r="LM44" s="167"/>
      <c r="LN44" s="167"/>
      <c r="LO44" s="167"/>
      <c r="LP44" s="167"/>
      <c r="LQ44" s="167"/>
      <c r="LR44" s="167"/>
      <c r="LS44" s="167"/>
      <c r="LT44" s="167"/>
      <c r="LU44" s="167"/>
      <c r="LV44" s="167"/>
      <c r="LW44" s="167"/>
      <c r="LX44" s="167"/>
      <c r="LY44" s="167"/>
      <c r="LZ44" s="167"/>
      <c r="MA44" s="167"/>
      <c r="MB44" s="167"/>
      <c r="MC44" s="167"/>
      <c r="MD44" s="167"/>
      <c r="ME44" s="167"/>
      <c r="MF44" s="167"/>
      <c r="MG44" s="167"/>
      <c r="MH44" s="167"/>
      <c r="MI44" s="167"/>
      <c r="MJ44" s="167"/>
      <c r="MK44" s="167"/>
      <c r="ML44" s="167"/>
      <c r="MM44" s="167"/>
      <c r="MN44" s="167"/>
      <c r="MO44" s="167"/>
      <c r="MP44" s="167"/>
      <c r="MQ44" s="167"/>
      <c r="MR44" s="167"/>
      <c r="MS44" s="167"/>
      <c r="MT44" s="167"/>
      <c r="MU44" s="167"/>
      <c r="MV44" s="167"/>
      <c r="MW44" s="167"/>
      <c r="MX44" s="167"/>
      <c r="MY44" s="167"/>
      <c r="MZ44" s="167"/>
      <c r="NA44" s="167"/>
      <c r="NB44" s="167"/>
      <c r="NC44" s="167"/>
      <c r="ND44" s="167"/>
      <c r="NE44" s="167"/>
      <c r="NF44" s="167"/>
      <c r="NG44" s="167"/>
      <c r="NH44" s="167"/>
      <c r="NI44" s="167"/>
      <c r="NJ44" s="167"/>
      <c r="NK44" s="167"/>
      <c r="NL44" s="167"/>
      <c r="NM44" s="167"/>
      <c r="NN44" s="167"/>
      <c r="NO44" s="167"/>
      <c r="NP44" s="167"/>
      <c r="NQ44" s="167"/>
      <c r="NR44" s="167"/>
      <c r="NS44" s="167"/>
      <c r="NT44" s="167"/>
      <c r="NU44" s="167"/>
      <c r="NV44" s="167"/>
      <c r="NW44" s="167"/>
      <c r="NX44" s="167"/>
      <c r="NY44" s="167"/>
      <c r="NZ44" s="167"/>
      <c r="OA44" s="167"/>
      <c r="OB44" s="167"/>
      <c r="OC44" s="167"/>
      <c r="OD44" s="167"/>
      <c r="OE44" s="167"/>
      <c r="OF44" s="167"/>
      <c r="OG44" s="167"/>
      <c r="OH44" s="167"/>
      <c r="OI44" s="167"/>
      <c r="OJ44" s="167"/>
      <c r="OK44" s="167"/>
      <c r="OL44" s="167"/>
      <c r="OM44" s="167"/>
      <c r="ON44" s="167"/>
      <c r="OO44" s="167"/>
      <c r="OP44" s="167"/>
      <c r="OQ44" s="167"/>
      <c r="OR44" s="167"/>
      <c r="OS44" s="167"/>
      <c r="OT44" s="167"/>
      <c r="OU44" s="167"/>
      <c r="OV44" s="167"/>
      <c r="OW44" s="167"/>
      <c r="OX44" s="167"/>
      <c r="OY44" s="167"/>
      <c r="OZ44" s="167"/>
      <c r="PA44" s="167"/>
      <c r="PB44" s="167"/>
      <c r="PC44" s="167"/>
      <c r="PD44" s="167"/>
      <c r="PE44" s="167"/>
      <c r="PF44" s="167"/>
      <c r="PG44" s="167"/>
      <c r="PH44" s="167"/>
      <c r="PI44" s="167"/>
      <c r="PJ44" s="167"/>
      <c r="PK44" s="167"/>
      <c r="PL44" s="167"/>
      <c r="PM44" s="167"/>
      <c r="PN44" s="167"/>
      <c r="PO44" s="167"/>
      <c r="PP44" s="167"/>
      <c r="PQ44" s="167"/>
      <c r="PR44" s="167"/>
      <c r="PS44" s="167"/>
      <c r="PT44" s="167"/>
      <c r="PU44" s="167"/>
      <c r="PV44" s="167"/>
      <c r="PW44" s="167"/>
      <c r="PX44" s="167"/>
      <c r="PY44" s="167"/>
      <c r="PZ44" s="167"/>
      <c r="QA44" s="167"/>
      <c r="QB44" s="167"/>
      <c r="QC44" s="167"/>
      <c r="QD44" s="167"/>
      <c r="QE44" s="167"/>
      <c r="QF44" s="167"/>
      <c r="QG44" s="167"/>
      <c r="QH44" s="167"/>
      <c r="QI44" s="167"/>
      <c r="QJ44" s="167"/>
      <c r="QK44" s="167"/>
      <c r="QL44" s="167"/>
      <c r="QM44" s="167"/>
      <c r="QN44" s="167"/>
      <c r="QO44" s="167"/>
      <c r="QP44" s="167"/>
      <c r="QQ44" s="167"/>
      <c r="QR44" s="167"/>
      <c r="QS44" s="167"/>
      <c r="QT44" s="167"/>
      <c r="QU44" s="167"/>
      <c r="QV44" s="167"/>
      <c r="QW44" s="167"/>
      <c r="QX44" s="167"/>
      <c r="QY44" s="167"/>
      <c r="QZ44" s="167"/>
      <c r="RA44" s="167"/>
      <c r="RB44" s="167"/>
      <c r="RC44" s="167"/>
      <c r="RD44" s="167"/>
      <c r="RE44" s="167"/>
      <c r="RF44" s="167"/>
      <c r="RG44" s="167"/>
      <c r="RH44" s="167"/>
      <c r="RI44" s="167"/>
      <c r="RJ44" s="167"/>
      <c r="RK44" s="167"/>
      <c r="RL44" s="167"/>
      <c r="RM44" s="167"/>
      <c r="RN44" s="167"/>
      <c r="RO44" s="167"/>
      <c r="RP44" s="167"/>
      <c r="RQ44" s="167"/>
      <c r="RR44" s="167"/>
      <c r="RS44" s="167"/>
      <c r="RT44" s="167"/>
      <c r="RU44" s="167"/>
      <c r="RV44" s="167"/>
      <c r="RW44" s="167"/>
      <c r="RX44" s="167"/>
      <c r="RY44" s="167"/>
      <c r="RZ44" s="167"/>
      <c r="SA44" s="167"/>
      <c r="SB44" s="167"/>
      <c r="SC44" s="167"/>
      <c r="SD44" s="167"/>
      <c r="SE44" s="167"/>
      <c r="SF44" s="167"/>
      <c r="SG44" s="167"/>
      <c r="SH44" s="167"/>
      <c r="SI44" s="167"/>
      <c r="SJ44" s="167"/>
      <c r="SK44" s="167"/>
      <c r="SL44" s="167"/>
      <c r="SM44" s="167"/>
    </row>
    <row r="45" spans="1:507" s="193" customFormat="1" ht="39" customHeight="1" x14ac:dyDescent="0.25">
      <c r="A45" s="183"/>
      <c r="B45" s="161" t="s">
        <v>108</v>
      </c>
      <c r="C45" s="308" t="s">
        <v>107</v>
      </c>
      <c r="D45" s="309"/>
      <c r="E45" s="309"/>
      <c r="F45" s="310"/>
      <c r="G45" s="252" t="s">
        <v>120</v>
      </c>
      <c r="H45" s="194"/>
      <c r="I45" s="191">
        <f>-22.4*1.4*2</f>
        <v>-62.719999999999992</v>
      </c>
      <c r="J45" s="195">
        <v>85800</v>
      </c>
      <c r="K45" s="194"/>
      <c r="L45" s="253">
        <f>PRODUCT(I45:K45)</f>
        <v>-5381375.9999999991</v>
      </c>
      <c r="M45" s="158"/>
      <c r="N45" s="159"/>
      <c r="O45" s="160"/>
      <c r="P45" s="161"/>
      <c r="Q45" s="162"/>
      <c r="R45" s="163"/>
      <c r="S45" s="162"/>
      <c r="T45" s="162"/>
      <c r="U45" s="162"/>
      <c r="V45" s="162"/>
      <c r="W45" s="162"/>
      <c r="X45" s="162"/>
      <c r="Y45" s="164"/>
      <c r="Z45" s="164"/>
      <c r="AA45" s="164"/>
      <c r="AB45" s="164"/>
      <c r="AC45" s="165"/>
      <c r="AD45" s="165"/>
      <c r="AE45" s="165"/>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7"/>
      <c r="BJ45" s="167"/>
      <c r="BK45" s="167"/>
      <c r="BL45" s="167"/>
      <c r="BM45" s="167"/>
      <c r="BN45" s="167"/>
      <c r="BO45" s="167"/>
      <c r="BP45" s="167"/>
      <c r="BQ45" s="167"/>
      <c r="BR45" s="167"/>
      <c r="BS45" s="167"/>
      <c r="BT45" s="167"/>
      <c r="BU45" s="167"/>
      <c r="BV45" s="167"/>
      <c r="BW45" s="167"/>
      <c r="BX45" s="167"/>
      <c r="BY45" s="167"/>
      <c r="BZ45" s="167"/>
      <c r="CA45" s="167"/>
      <c r="CB45" s="167"/>
      <c r="CC45" s="167"/>
      <c r="CD45" s="167"/>
      <c r="CE45" s="167"/>
      <c r="CF45" s="167"/>
      <c r="CG45" s="167"/>
      <c r="CH45" s="167"/>
      <c r="CI45" s="167"/>
      <c r="CJ45" s="167"/>
      <c r="CK45" s="167"/>
      <c r="CL45" s="167"/>
      <c r="CM45" s="167"/>
      <c r="CN45" s="167"/>
      <c r="CO45" s="167"/>
      <c r="CP45" s="167"/>
      <c r="CQ45" s="167"/>
      <c r="CR45" s="167"/>
      <c r="CS45" s="167"/>
      <c r="CT45" s="167"/>
      <c r="CU45" s="167"/>
      <c r="CV45" s="167"/>
      <c r="CW45" s="167"/>
      <c r="CX45" s="167"/>
      <c r="CY45" s="167"/>
      <c r="CZ45" s="167"/>
      <c r="DA45" s="167"/>
      <c r="DB45" s="167"/>
      <c r="DC45" s="167"/>
      <c r="DD45" s="167"/>
      <c r="DE45" s="167"/>
      <c r="DF45" s="167"/>
      <c r="DG45" s="167"/>
      <c r="DH45" s="167"/>
      <c r="DI45" s="167"/>
      <c r="DJ45" s="167"/>
      <c r="DK45" s="167"/>
      <c r="DL45" s="167"/>
      <c r="DM45" s="167"/>
      <c r="DN45" s="167"/>
      <c r="DO45" s="167"/>
      <c r="DP45" s="167"/>
      <c r="DQ45" s="167"/>
      <c r="DR45" s="167"/>
      <c r="DS45" s="167"/>
      <c r="DT45" s="167"/>
      <c r="DU45" s="167"/>
      <c r="DV45" s="167"/>
      <c r="DW45" s="167"/>
      <c r="DX45" s="167"/>
      <c r="DY45" s="167"/>
      <c r="DZ45" s="167"/>
      <c r="EA45" s="167"/>
      <c r="EB45" s="167"/>
      <c r="EC45" s="167"/>
      <c r="ED45" s="167"/>
      <c r="EE45" s="167"/>
      <c r="EF45" s="167"/>
      <c r="EG45" s="167"/>
      <c r="EH45" s="167"/>
      <c r="EI45" s="167"/>
      <c r="EJ45" s="167"/>
      <c r="EK45" s="167"/>
      <c r="EL45" s="167"/>
      <c r="EM45" s="167"/>
      <c r="EN45" s="167"/>
      <c r="EO45" s="167"/>
      <c r="EP45" s="167"/>
      <c r="EQ45" s="167"/>
      <c r="ER45" s="167"/>
      <c r="ES45" s="167"/>
      <c r="ET45" s="167"/>
      <c r="EU45" s="167"/>
      <c r="EV45" s="167"/>
      <c r="EW45" s="167"/>
      <c r="EX45" s="167"/>
      <c r="EY45" s="167"/>
      <c r="EZ45" s="167"/>
      <c r="FA45" s="167"/>
      <c r="FB45" s="167"/>
      <c r="FC45" s="167"/>
      <c r="FD45" s="167"/>
      <c r="FE45" s="167"/>
      <c r="FF45" s="167"/>
      <c r="FG45" s="167"/>
      <c r="FH45" s="167"/>
      <c r="FI45" s="167"/>
      <c r="FJ45" s="167"/>
      <c r="FK45" s="167"/>
      <c r="FL45" s="167"/>
      <c r="FM45" s="167"/>
      <c r="FN45" s="167"/>
      <c r="FO45" s="167"/>
      <c r="FP45" s="167"/>
      <c r="FQ45" s="167"/>
      <c r="FR45" s="167"/>
      <c r="FS45" s="167"/>
      <c r="FT45" s="167"/>
      <c r="FU45" s="167"/>
      <c r="FV45" s="167"/>
      <c r="FW45" s="167"/>
      <c r="FX45" s="167"/>
      <c r="FY45" s="167"/>
      <c r="FZ45" s="167"/>
      <c r="GA45" s="167"/>
      <c r="GB45" s="167"/>
      <c r="GC45" s="167"/>
      <c r="GD45" s="167"/>
      <c r="GE45" s="167"/>
      <c r="GF45" s="167"/>
      <c r="GG45" s="167"/>
      <c r="GH45" s="167"/>
      <c r="GI45" s="167"/>
      <c r="GJ45" s="167"/>
      <c r="GK45" s="167"/>
      <c r="GL45" s="167"/>
      <c r="GM45" s="167"/>
      <c r="GN45" s="167"/>
      <c r="GO45" s="167"/>
      <c r="GP45" s="167"/>
      <c r="GQ45" s="167"/>
      <c r="GR45" s="167"/>
      <c r="GS45" s="167"/>
      <c r="GT45" s="167"/>
      <c r="GU45" s="167"/>
      <c r="GV45" s="167"/>
      <c r="GW45" s="167"/>
      <c r="GX45" s="167"/>
      <c r="GY45" s="167"/>
      <c r="GZ45" s="167"/>
      <c r="HA45" s="167"/>
      <c r="HB45" s="167"/>
      <c r="HC45" s="167"/>
      <c r="HD45" s="167"/>
      <c r="HE45" s="167"/>
      <c r="HF45" s="167"/>
      <c r="HG45" s="167"/>
      <c r="HH45" s="167"/>
      <c r="HI45" s="167"/>
      <c r="HJ45" s="167"/>
      <c r="HK45" s="167"/>
      <c r="HL45" s="167"/>
      <c r="HM45" s="167"/>
      <c r="HN45" s="167"/>
      <c r="HO45" s="167"/>
      <c r="HP45" s="167"/>
      <c r="HQ45" s="167"/>
      <c r="HR45" s="167"/>
      <c r="HS45" s="167"/>
      <c r="HT45" s="167"/>
      <c r="HU45" s="167"/>
      <c r="HV45" s="167"/>
      <c r="HW45" s="167"/>
      <c r="HX45" s="167"/>
      <c r="HY45" s="167"/>
      <c r="HZ45" s="167"/>
      <c r="IA45" s="167"/>
      <c r="IB45" s="167"/>
      <c r="IC45" s="167"/>
      <c r="ID45" s="167"/>
      <c r="IE45" s="167"/>
      <c r="IF45" s="167"/>
      <c r="IG45" s="167"/>
      <c r="IH45" s="167"/>
      <c r="II45" s="167"/>
      <c r="IJ45" s="167"/>
      <c r="IK45" s="167"/>
      <c r="IL45" s="167"/>
      <c r="IM45" s="167"/>
      <c r="IN45" s="167"/>
      <c r="IO45" s="167"/>
      <c r="IP45" s="167"/>
      <c r="IQ45" s="167"/>
      <c r="IR45" s="167"/>
      <c r="IS45" s="167"/>
      <c r="IT45" s="167"/>
      <c r="IU45" s="167"/>
      <c r="IV45" s="167"/>
      <c r="IW45" s="167"/>
      <c r="IX45" s="167"/>
      <c r="IY45" s="167"/>
      <c r="IZ45" s="167"/>
      <c r="JA45" s="167"/>
      <c r="JB45" s="167"/>
      <c r="JC45" s="167"/>
      <c r="JD45" s="167"/>
      <c r="JE45" s="167"/>
      <c r="JF45" s="167"/>
      <c r="JG45" s="167"/>
      <c r="JH45" s="167"/>
      <c r="JI45" s="167"/>
      <c r="JJ45" s="167"/>
      <c r="JK45" s="167"/>
      <c r="JL45" s="167"/>
      <c r="JM45" s="167"/>
      <c r="JN45" s="167"/>
      <c r="JO45" s="167"/>
      <c r="JP45" s="167"/>
      <c r="JQ45" s="167"/>
      <c r="JR45" s="167"/>
      <c r="JS45" s="167"/>
      <c r="JT45" s="167"/>
      <c r="JU45" s="167"/>
      <c r="JV45" s="167"/>
      <c r="JW45" s="167"/>
      <c r="JX45" s="167"/>
      <c r="JY45" s="167"/>
      <c r="JZ45" s="167"/>
      <c r="KA45" s="167"/>
      <c r="KB45" s="167"/>
      <c r="KC45" s="167"/>
      <c r="KD45" s="167"/>
      <c r="KE45" s="167"/>
      <c r="KF45" s="167"/>
      <c r="KG45" s="167"/>
      <c r="KH45" s="167"/>
      <c r="KI45" s="167"/>
      <c r="KJ45" s="167"/>
      <c r="KK45" s="167"/>
      <c r="KL45" s="167"/>
      <c r="KM45" s="167"/>
      <c r="KN45" s="167"/>
      <c r="KO45" s="167"/>
      <c r="KP45" s="167"/>
      <c r="KQ45" s="167"/>
      <c r="KR45" s="167"/>
      <c r="KS45" s="167"/>
      <c r="KT45" s="167"/>
      <c r="KU45" s="167"/>
      <c r="KV45" s="167"/>
      <c r="KW45" s="167"/>
      <c r="KX45" s="167"/>
      <c r="KY45" s="167"/>
      <c r="KZ45" s="167"/>
      <c r="LA45" s="167"/>
      <c r="LB45" s="167"/>
      <c r="LC45" s="167"/>
      <c r="LD45" s="167"/>
      <c r="LE45" s="167"/>
      <c r="LF45" s="167"/>
      <c r="LG45" s="167"/>
      <c r="LH45" s="167"/>
      <c r="LI45" s="167"/>
      <c r="LJ45" s="167"/>
      <c r="LK45" s="167"/>
      <c r="LL45" s="167"/>
      <c r="LM45" s="167"/>
      <c r="LN45" s="167"/>
      <c r="LO45" s="167"/>
      <c r="LP45" s="167"/>
      <c r="LQ45" s="167"/>
      <c r="LR45" s="167"/>
      <c r="LS45" s="167"/>
      <c r="LT45" s="167"/>
      <c r="LU45" s="167"/>
      <c r="LV45" s="167"/>
      <c r="LW45" s="167"/>
      <c r="LX45" s="167"/>
      <c r="LY45" s="167"/>
      <c r="LZ45" s="167"/>
      <c r="MA45" s="167"/>
      <c r="MB45" s="167"/>
      <c r="MC45" s="167"/>
      <c r="MD45" s="167"/>
      <c r="ME45" s="167"/>
      <c r="MF45" s="167"/>
      <c r="MG45" s="167"/>
      <c r="MH45" s="167"/>
      <c r="MI45" s="167"/>
      <c r="MJ45" s="167"/>
      <c r="MK45" s="167"/>
      <c r="ML45" s="167"/>
      <c r="MM45" s="167"/>
      <c r="MN45" s="167"/>
      <c r="MO45" s="167"/>
      <c r="MP45" s="167"/>
      <c r="MQ45" s="167"/>
      <c r="MR45" s="167"/>
      <c r="MS45" s="167"/>
      <c r="MT45" s="167"/>
      <c r="MU45" s="167"/>
      <c r="MV45" s="167"/>
      <c r="MW45" s="167"/>
      <c r="MX45" s="167"/>
      <c r="MY45" s="167"/>
      <c r="MZ45" s="167"/>
      <c r="NA45" s="167"/>
      <c r="NB45" s="167"/>
      <c r="NC45" s="167"/>
      <c r="ND45" s="167"/>
      <c r="NE45" s="167"/>
      <c r="NF45" s="167"/>
      <c r="NG45" s="167"/>
      <c r="NH45" s="167"/>
      <c r="NI45" s="167"/>
      <c r="NJ45" s="167"/>
      <c r="NK45" s="167"/>
      <c r="NL45" s="167"/>
      <c r="NM45" s="167"/>
      <c r="NN45" s="167"/>
      <c r="NO45" s="167"/>
      <c r="NP45" s="167"/>
      <c r="NQ45" s="167"/>
      <c r="NR45" s="167"/>
      <c r="NS45" s="167"/>
      <c r="NT45" s="167"/>
      <c r="NU45" s="167"/>
      <c r="NV45" s="167"/>
      <c r="NW45" s="167"/>
      <c r="NX45" s="167"/>
      <c r="NY45" s="167"/>
      <c r="NZ45" s="167"/>
      <c r="OA45" s="167"/>
      <c r="OB45" s="167"/>
      <c r="OC45" s="167"/>
      <c r="OD45" s="167"/>
      <c r="OE45" s="167"/>
      <c r="OF45" s="167"/>
      <c r="OG45" s="167"/>
      <c r="OH45" s="167"/>
      <c r="OI45" s="167"/>
      <c r="OJ45" s="167"/>
      <c r="OK45" s="167"/>
      <c r="OL45" s="167"/>
      <c r="OM45" s="167"/>
      <c r="ON45" s="167"/>
      <c r="OO45" s="167"/>
      <c r="OP45" s="167"/>
      <c r="OQ45" s="167"/>
      <c r="OR45" s="167"/>
      <c r="OS45" s="167"/>
      <c r="OT45" s="167"/>
      <c r="OU45" s="167"/>
      <c r="OV45" s="167"/>
      <c r="OW45" s="167"/>
      <c r="OX45" s="167"/>
      <c r="OY45" s="167"/>
      <c r="OZ45" s="167"/>
      <c r="PA45" s="167"/>
      <c r="PB45" s="167"/>
      <c r="PC45" s="167"/>
      <c r="PD45" s="167"/>
      <c r="PE45" s="167"/>
      <c r="PF45" s="167"/>
      <c r="PG45" s="167"/>
      <c r="PH45" s="167"/>
      <c r="PI45" s="167"/>
      <c r="PJ45" s="167"/>
      <c r="PK45" s="167"/>
      <c r="PL45" s="167"/>
      <c r="PM45" s="167"/>
      <c r="PN45" s="167"/>
      <c r="PO45" s="167"/>
      <c r="PP45" s="167"/>
      <c r="PQ45" s="167"/>
      <c r="PR45" s="167"/>
      <c r="PS45" s="167"/>
      <c r="PT45" s="167"/>
      <c r="PU45" s="167"/>
      <c r="PV45" s="167"/>
      <c r="PW45" s="167"/>
      <c r="PX45" s="167"/>
      <c r="PY45" s="167"/>
      <c r="PZ45" s="167"/>
      <c r="QA45" s="167"/>
      <c r="QB45" s="167"/>
      <c r="QC45" s="167"/>
      <c r="QD45" s="167"/>
      <c r="QE45" s="167"/>
      <c r="QF45" s="167"/>
      <c r="QG45" s="167"/>
      <c r="QH45" s="167"/>
      <c r="QI45" s="167"/>
      <c r="QJ45" s="167"/>
      <c r="QK45" s="167"/>
      <c r="QL45" s="167"/>
      <c r="QM45" s="167"/>
      <c r="QN45" s="167"/>
      <c r="QO45" s="167"/>
      <c r="QP45" s="167"/>
      <c r="QQ45" s="167"/>
      <c r="QR45" s="167"/>
      <c r="QS45" s="167"/>
      <c r="QT45" s="167"/>
      <c r="QU45" s="167"/>
      <c r="QV45" s="167"/>
      <c r="QW45" s="167"/>
      <c r="QX45" s="167"/>
      <c r="QY45" s="167"/>
      <c r="QZ45" s="167"/>
      <c r="RA45" s="167"/>
      <c r="RB45" s="167"/>
      <c r="RC45" s="167"/>
      <c r="RD45" s="167"/>
      <c r="RE45" s="167"/>
      <c r="RF45" s="167"/>
      <c r="RG45" s="167"/>
      <c r="RH45" s="167"/>
      <c r="RI45" s="167"/>
      <c r="RJ45" s="167"/>
      <c r="RK45" s="167"/>
      <c r="RL45" s="167"/>
      <c r="RM45" s="167"/>
      <c r="RN45" s="167"/>
      <c r="RO45" s="167"/>
      <c r="RP45" s="167"/>
      <c r="RQ45" s="167"/>
      <c r="RR45" s="167"/>
      <c r="RS45" s="167"/>
      <c r="RT45" s="167"/>
      <c r="RU45" s="167"/>
      <c r="RV45" s="167"/>
      <c r="RW45" s="167"/>
      <c r="RX45" s="167"/>
      <c r="RY45" s="167"/>
      <c r="RZ45" s="167"/>
      <c r="SA45" s="167"/>
      <c r="SB45" s="167"/>
      <c r="SC45" s="167"/>
      <c r="SD45" s="167"/>
      <c r="SE45" s="167"/>
      <c r="SF45" s="167"/>
      <c r="SG45" s="167"/>
      <c r="SH45" s="167"/>
      <c r="SI45" s="167"/>
      <c r="SJ45" s="167"/>
      <c r="SK45" s="167"/>
      <c r="SL45" s="167"/>
      <c r="SM45" s="167"/>
    </row>
    <row r="46" spans="1:507" s="193" customFormat="1" ht="39" customHeight="1" x14ac:dyDescent="0.25">
      <c r="A46" s="183"/>
      <c r="B46" s="158">
        <v>192</v>
      </c>
      <c r="C46" s="291" t="s">
        <v>63</v>
      </c>
      <c r="D46" s="309"/>
      <c r="E46" s="309"/>
      <c r="F46" s="310"/>
      <c r="G46" s="154" t="s">
        <v>46</v>
      </c>
      <c r="H46" s="155"/>
      <c r="I46" s="156">
        <f>17+2.2+4</f>
        <v>23.2</v>
      </c>
      <c r="J46" s="243">
        <f>292400*1/1.8</f>
        <v>162444.44444444444</v>
      </c>
      <c r="K46" s="174"/>
      <c r="L46" s="227">
        <f>I46*J46</f>
        <v>3768711.111111111</v>
      </c>
      <c r="M46" s="158"/>
      <c r="N46" s="159"/>
      <c r="O46" s="160"/>
      <c r="P46" s="161"/>
      <c r="Q46" s="162"/>
      <c r="R46" s="163"/>
      <c r="S46" s="162"/>
      <c r="T46" s="162"/>
      <c r="U46" s="162"/>
      <c r="V46" s="162"/>
      <c r="W46" s="162"/>
      <c r="X46" s="162"/>
      <c r="Y46" s="164"/>
      <c r="Z46" s="164"/>
      <c r="AA46" s="164"/>
      <c r="AB46" s="164"/>
      <c r="AC46" s="165"/>
      <c r="AD46" s="165"/>
      <c r="AE46" s="165"/>
      <c r="AF46" s="167"/>
      <c r="AG46" s="167"/>
      <c r="AH46" s="167"/>
      <c r="AI46" s="167"/>
      <c r="AJ46" s="167"/>
      <c r="AK46" s="167"/>
      <c r="AL46" s="167"/>
      <c r="AM46" s="167"/>
      <c r="AN46" s="167"/>
      <c r="AO46" s="167"/>
      <c r="AP46" s="167"/>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c r="CI46" s="167"/>
      <c r="CJ46" s="167"/>
      <c r="CK46" s="167"/>
      <c r="CL46" s="167"/>
      <c r="CM46" s="167"/>
      <c r="CN46" s="167"/>
      <c r="CO46" s="167"/>
      <c r="CP46" s="167"/>
      <c r="CQ46" s="167"/>
      <c r="CR46" s="167"/>
      <c r="CS46" s="167"/>
      <c r="CT46" s="167"/>
      <c r="CU46" s="167"/>
      <c r="CV46" s="167"/>
      <c r="CW46" s="167"/>
      <c r="CX46" s="167"/>
      <c r="CY46" s="167"/>
      <c r="CZ46" s="167"/>
      <c r="DA46" s="167"/>
      <c r="DB46" s="167"/>
      <c r="DC46" s="167"/>
      <c r="DD46" s="167"/>
      <c r="DE46" s="167"/>
      <c r="DF46" s="167"/>
      <c r="DG46" s="167"/>
      <c r="DH46" s="167"/>
      <c r="DI46" s="167"/>
      <c r="DJ46" s="167"/>
      <c r="DK46" s="167"/>
      <c r="DL46" s="167"/>
      <c r="DM46" s="167"/>
      <c r="DN46" s="167"/>
      <c r="DO46" s="167"/>
      <c r="DP46" s="167"/>
      <c r="DQ46" s="167"/>
      <c r="DR46" s="167"/>
      <c r="DS46" s="167"/>
      <c r="DT46" s="167"/>
      <c r="DU46" s="167"/>
      <c r="DV46" s="167"/>
      <c r="DW46" s="167"/>
      <c r="DX46" s="167"/>
      <c r="DY46" s="167"/>
      <c r="DZ46" s="167"/>
      <c r="EA46" s="167"/>
      <c r="EB46" s="167"/>
      <c r="EC46" s="167"/>
      <c r="ED46" s="167"/>
      <c r="EE46" s="167"/>
      <c r="EF46" s="167"/>
      <c r="EG46" s="167"/>
      <c r="EH46" s="167"/>
      <c r="EI46" s="167"/>
      <c r="EJ46" s="167"/>
      <c r="EK46" s="167"/>
      <c r="EL46" s="167"/>
      <c r="EM46" s="167"/>
      <c r="EN46" s="167"/>
      <c r="EO46" s="167"/>
      <c r="EP46" s="167"/>
      <c r="EQ46" s="167"/>
      <c r="ER46" s="167"/>
      <c r="ES46" s="167"/>
      <c r="ET46" s="167"/>
      <c r="EU46" s="167"/>
      <c r="EV46" s="167"/>
      <c r="EW46" s="167"/>
      <c r="EX46" s="167"/>
      <c r="EY46" s="167"/>
      <c r="EZ46" s="167"/>
      <c r="FA46" s="167"/>
      <c r="FB46" s="167"/>
      <c r="FC46" s="167"/>
      <c r="FD46" s="167"/>
      <c r="FE46" s="167"/>
      <c r="FF46" s="167"/>
      <c r="FG46" s="167"/>
      <c r="FH46" s="167"/>
      <c r="FI46" s="167"/>
      <c r="FJ46" s="167"/>
      <c r="FK46" s="167"/>
      <c r="FL46" s="167"/>
      <c r="FM46" s="167"/>
      <c r="FN46" s="167"/>
      <c r="FO46" s="167"/>
      <c r="FP46" s="167"/>
      <c r="FQ46" s="167"/>
      <c r="FR46" s="167"/>
      <c r="FS46" s="167"/>
      <c r="FT46" s="167"/>
      <c r="FU46" s="167"/>
      <c r="FV46" s="167"/>
      <c r="FW46" s="167"/>
      <c r="FX46" s="167"/>
      <c r="FY46" s="167"/>
      <c r="FZ46" s="167"/>
      <c r="GA46" s="167"/>
      <c r="GB46" s="167"/>
      <c r="GC46" s="167"/>
      <c r="GD46" s="167"/>
      <c r="GE46" s="167"/>
      <c r="GF46" s="167"/>
      <c r="GG46" s="167"/>
      <c r="GH46" s="167"/>
      <c r="GI46" s="167"/>
      <c r="GJ46" s="167"/>
      <c r="GK46" s="167"/>
      <c r="GL46" s="167"/>
      <c r="GM46" s="167"/>
      <c r="GN46" s="167"/>
      <c r="GO46" s="167"/>
      <c r="GP46" s="167"/>
      <c r="GQ46" s="167"/>
      <c r="GR46" s="167"/>
      <c r="GS46" s="167"/>
      <c r="GT46" s="167"/>
      <c r="GU46" s="167"/>
      <c r="GV46" s="167"/>
      <c r="GW46" s="167"/>
      <c r="GX46" s="167"/>
      <c r="GY46" s="167"/>
      <c r="GZ46" s="167"/>
      <c r="HA46" s="167"/>
      <c r="HB46" s="167"/>
      <c r="HC46" s="167"/>
      <c r="HD46" s="167"/>
      <c r="HE46" s="167"/>
      <c r="HF46" s="167"/>
      <c r="HG46" s="167"/>
      <c r="HH46" s="167"/>
      <c r="HI46" s="167"/>
      <c r="HJ46" s="167"/>
      <c r="HK46" s="167"/>
      <c r="HL46" s="167"/>
      <c r="HM46" s="167"/>
      <c r="HN46" s="167"/>
      <c r="HO46" s="167"/>
      <c r="HP46" s="167"/>
      <c r="HQ46" s="167"/>
      <c r="HR46" s="167"/>
      <c r="HS46" s="167"/>
      <c r="HT46" s="167"/>
      <c r="HU46" s="167"/>
      <c r="HV46" s="167"/>
      <c r="HW46" s="167"/>
      <c r="HX46" s="167"/>
      <c r="HY46" s="167"/>
      <c r="HZ46" s="167"/>
      <c r="IA46" s="167"/>
      <c r="IB46" s="167"/>
      <c r="IC46" s="167"/>
      <c r="ID46" s="167"/>
      <c r="IE46" s="167"/>
      <c r="IF46" s="167"/>
      <c r="IG46" s="167"/>
      <c r="IH46" s="167"/>
      <c r="II46" s="167"/>
      <c r="IJ46" s="167"/>
      <c r="IK46" s="167"/>
      <c r="IL46" s="167"/>
      <c r="IM46" s="167"/>
      <c r="IN46" s="167"/>
      <c r="IO46" s="167"/>
      <c r="IP46" s="167"/>
      <c r="IQ46" s="167"/>
      <c r="IR46" s="167"/>
      <c r="IS46" s="167"/>
      <c r="IT46" s="167"/>
      <c r="IU46" s="167"/>
      <c r="IV46" s="167"/>
      <c r="IW46" s="167"/>
      <c r="IX46" s="167"/>
      <c r="IY46" s="167"/>
      <c r="IZ46" s="167"/>
      <c r="JA46" s="167"/>
      <c r="JB46" s="167"/>
      <c r="JC46" s="167"/>
      <c r="JD46" s="167"/>
      <c r="JE46" s="167"/>
      <c r="JF46" s="167"/>
      <c r="JG46" s="167"/>
      <c r="JH46" s="167"/>
      <c r="JI46" s="167"/>
      <c r="JJ46" s="167"/>
      <c r="JK46" s="167"/>
      <c r="JL46" s="167"/>
      <c r="JM46" s="167"/>
      <c r="JN46" s="167"/>
      <c r="JO46" s="167"/>
      <c r="JP46" s="167"/>
      <c r="JQ46" s="167"/>
      <c r="JR46" s="167"/>
      <c r="JS46" s="167"/>
      <c r="JT46" s="167"/>
      <c r="JU46" s="167"/>
      <c r="JV46" s="167"/>
      <c r="JW46" s="167"/>
      <c r="JX46" s="167"/>
      <c r="JY46" s="167"/>
      <c r="JZ46" s="167"/>
      <c r="KA46" s="167"/>
      <c r="KB46" s="167"/>
      <c r="KC46" s="167"/>
      <c r="KD46" s="167"/>
      <c r="KE46" s="167"/>
      <c r="KF46" s="167"/>
      <c r="KG46" s="167"/>
      <c r="KH46" s="167"/>
      <c r="KI46" s="167"/>
      <c r="KJ46" s="167"/>
      <c r="KK46" s="167"/>
      <c r="KL46" s="167"/>
      <c r="KM46" s="167"/>
      <c r="KN46" s="167"/>
      <c r="KO46" s="167"/>
      <c r="KP46" s="167"/>
      <c r="KQ46" s="167"/>
      <c r="KR46" s="167"/>
      <c r="KS46" s="167"/>
      <c r="KT46" s="167"/>
      <c r="KU46" s="167"/>
      <c r="KV46" s="167"/>
      <c r="KW46" s="167"/>
      <c r="KX46" s="167"/>
      <c r="KY46" s="167"/>
      <c r="KZ46" s="167"/>
      <c r="LA46" s="167"/>
      <c r="LB46" s="167"/>
      <c r="LC46" s="167"/>
      <c r="LD46" s="167"/>
      <c r="LE46" s="167"/>
      <c r="LF46" s="167"/>
      <c r="LG46" s="167"/>
      <c r="LH46" s="167"/>
      <c r="LI46" s="167"/>
      <c r="LJ46" s="167"/>
      <c r="LK46" s="167"/>
      <c r="LL46" s="167"/>
      <c r="LM46" s="167"/>
      <c r="LN46" s="167"/>
      <c r="LO46" s="167"/>
      <c r="LP46" s="167"/>
      <c r="LQ46" s="167"/>
      <c r="LR46" s="167"/>
      <c r="LS46" s="167"/>
      <c r="LT46" s="167"/>
      <c r="LU46" s="167"/>
      <c r="LV46" s="167"/>
      <c r="LW46" s="167"/>
      <c r="LX46" s="167"/>
      <c r="LY46" s="167"/>
      <c r="LZ46" s="167"/>
      <c r="MA46" s="167"/>
      <c r="MB46" s="167"/>
      <c r="MC46" s="167"/>
      <c r="MD46" s="167"/>
      <c r="ME46" s="167"/>
      <c r="MF46" s="167"/>
      <c r="MG46" s="167"/>
      <c r="MH46" s="167"/>
      <c r="MI46" s="167"/>
      <c r="MJ46" s="167"/>
      <c r="MK46" s="167"/>
      <c r="ML46" s="167"/>
      <c r="MM46" s="167"/>
      <c r="MN46" s="167"/>
      <c r="MO46" s="167"/>
      <c r="MP46" s="167"/>
      <c r="MQ46" s="167"/>
      <c r="MR46" s="167"/>
      <c r="MS46" s="167"/>
      <c r="MT46" s="167"/>
      <c r="MU46" s="167"/>
      <c r="MV46" s="167"/>
      <c r="MW46" s="167"/>
      <c r="MX46" s="167"/>
      <c r="MY46" s="167"/>
      <c r="MZ46" s="167"/>
      <c r="NA46" s="167"/>
      <c r="NB46" s="167"/>
      <c r="NC46" s="167"/>
      <c r="ND46" s="167"/>
      <c r="NE46" s="167"/>
      <c r="NF46" s="167"/>
      <c r="NG46" s="167"/>
      <c r="NH46" s="167"/>
      <c r="NI46" s="167"/>
      <c r="NJ46" s="167"/>
      <c r="NK46" s="167"/>
      <c r="NL46" s="167"/>
      <c r="NM46" s="167"/>
      <c r="NN46" s="167"/>
      <c r="NO46" s="167"/>
      <c r="NP46" s="167"/>
      <c r="NQ46" s="167"/>
      <c r="NR46" s="167"/>
      <c r="NS46" s="167"/>
      <c r="NT46" s="167"/>
      <c r="NU46" s="167"/>
      <c r="NV46" s="167"/>
      <c r="NW46" s="167"/>
      <c r="NX46" s="167"/>
      <c r="NY46" s="167"/>
      <c r="NZ46" s="167"/>
      <c r="OA46" s="167"/>
      <c r="OB46" s="167"/>
      <c r="OC46" s="167"/>
      <c r="OD46" s="167"/>
      <c r="OE46" s="167"/>
      <c r="OF46" s="167"/>
      <c r="OG46" s="167"/>
      <c r="OH46" s="167"/>
      <c r="OI46" s="167"/>
      <c r="OJ46" s="167"/>
      <c r="OK46" s="167"/>
      <c r="OL46" s="167"/>
      <c r="OM46" s="167"/>
      <c r="ON46" s="167"/>
      <c r="OO46" s="167"/>
      <c r="OP46" s="167"/>
      <c r="OQ46" s="167"/>
      <c r="OR46" s="167"/>
      <c r="OS46" s="167"/>
      <c r="OT46" s="167"/>
      <c r="OU46" s="167"/>
      <c r="OV46" s="167"/>
      <c r="OW46" s="167"/>
      <c r="OX46" s="167"/>
      <c r="OY46" s="167"/>
      <c r="OZ46" s="167"/>
      <c r="PA46" s="167"/>
      <c r="PB46" s="167"/>
      <c r="PC46" s="167"/>
      <c r="PD46" s="167"/>
      <c r="PE46" s="167"/>
      <c r="PF46" s="167"/>
      <c r="PG46" s="167"/>
      <c r="PH46" s="167"/>
      <c r="PI46" s="167"/>
      <c r="PJ46" s="167"/>
      <c r="PK46" s="167"/>
      <c r="PL46" s="167"/>
      <c r="PM46" s="167"/>
      <c r="PN46" s="167"/>
      <c r="PO46" s="167"/>
      <c r="PP46" s="167"/>
      <c r="PQ46" s="167"/>
      <c r="PR46" s="167"/>
      <c r="PS46" s="167"/>
      <c r="PT46" s="167"/>
      <c r="PU46" s="167"/>
      <c r="PV46" s="167"/>
      <c r="PW46" s="167"/>
      <c r="PX46" s="167"/>
      <c r="PY46" s="167"/>
      <c r="PZ46" s="167"/>
      <c r="QA46" s="167"/>
      <c r="QB46" s="167"/>
      <c r="QC46" s="167"/>
      <c r="QD46" s="167"/>
      <c r="QE46" s="167"/>
      <c r="QF46" s="167"/>
      <c r="QG46" s="167"/>
      <c r="QH46" s="167"/>
      <c r="QI46" s="167"/>
      <c r="QJ46" s="167"/>
      <c r="QK46" s="167"/>
      <c r="QL46" s="167"/>
      <c r="QM46" s="167"/>
      <c r="QN46" s="167"/>
      <c r="QO46" s="167"/>
      <c r="QP46" s="167"/>
      <c r="QQ46" s="167"/>
      <c r="QR46" s="167"/>
      <c r="QS46" s="167"/>
      <c r="QT46" s="167"/>
      <c r="QU46" s="167"/>
      <c r="QV46" s="167"/>
      <c r="QW46" s="167"/>
      <c r="QX46" s="167"/>
      <c r="QY46" s="167"/>
      <c r="QZ46" s="167"/>
      <c r="RA46" s="167"/>
      <c r="RB46" s="167"/>
      <c r="RC46" s="167"/>
      <c r="RD46" s="167"/>
      <c r="RE46" s="167"/>
      <c r="RF46" s="167"/>
      <c r="RG46" s="167"/>
      <c r="RH46" s="167"/>
      <c r="RI46" s="167"/>
      <c r="RJ46" s="167"/>
      <c r="RK46" s="167"/>
      <c r="RL46" s="167"/>
      <c r="RM46" s="167"/>
      <c r="RN46" s="167"/>
      <c r="RO46" s="167"/>
      <c r="RP46" s="167"/>
      <c r="RQ46" s="167"/>
      <c r="RR46" s="167"/>
      <c r="RS46" s="167"/>
      <c r="RT46" s="167"/>
      <c r="RU46" s="167"/>
      <c r="RV46" s="167"/>
      <c r="RW46" s="167"/>
      <c r="RX46" s="167"/>
      <c r="RY46" s="167"/>
      <c r="RZ46" s="167"/>
      <c r="SA46" s="167"/>
      <c r="SB46" s="167"/>
      <c r="SC46" s="167"/>
      <c r="SD46" s="167"/>
      <c r="SE46" s="167"/>
      <c r="SF46" s="167"/>
      <c r="SG46" s="167"/>
      <c r="SH46" s="167"/>
      <c r="SI46" s="167"/>
      <c r="SJ46" s="167"/>
      <c r="SK46" s="167"/>
      <c r="SL46" s="167"/>
      <c r="SM46" s="167"/>
    </row>
    <row r="47" spans="1:507" s="193" customFormat="1" ht="54.75" customHeight="1" x14ac:dyDescent="0.25">
      <c r="A47" s="183"/>
      <c r="B47" s="154" t="s">
        <v>111</v>
      </c>
      <c r="C47" s="291" t="s">
        <v>100</v>
      </c>
      <c r="D47" s="309"/>
      <c r="E47" s="309"/>
      <c r="F47" s="321"/>
      <c r="G47" s="254" t="s">
        <v>52</v>
      </c>
      <c r="H47" s="196"/>
      <c r="I47" s="197">
        <f>(0.5*0.5*3)*1</f>
        <v>0.75</v>
      </c>
      <c r="J47" s="198">
        <v>1748702</v>
      </c>
      <c r="K47" s="255"/>
      <c r="L47" s="256">
        <f>I47*J47</f>
        <v>1311526.5</v>
      </c>
      <c r="M47" s="158"/>
      <c r="N47" s="159"/>
      <c r="O47" s="160"/>
      <c r="P47" s="161"/>
      <c r="Q47" s="162"/>
      <c r="R47" s="163"/>
      <c r="S47" s="162"/>
      <c r="T47" s="162"/>
      <c r="U47" s="162"/>
      <c r="V47" s="162"/>
      <c r="W47" s="162"/>
      <c r="X47" s="162"/>
      <c r="Y47" s="164"/>
      <c r="Z47" s="164"/>
      <c r="AA47" s="164"/>
      <c r="AB47" s="164"/>
      <c r="AC47" s="165"/>
      <c r="AD47" s="165"/>
      <c r="AE47" s="165"/>
      <c r="AF47" s="166"/>
      <c r="AG47" s="167"/>
      <c r="AH47" s="167"/>
      <c r="AI47" s="167"/>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7"/>
      <c r="BR47" s="167"/>
      <c r="BS47" s="167"/>
      <c r="BT47" s="167"/>
      <c r="BU47" s="167"/>
      <c r="BV47" s="167"/>
      <c r="BW47" s="167"/>
      <c r="BX47" s="167"/>
      <c r="BY47" s="167"/>
      <c r="BZ47" s="167"/>
      <c r="CA47" s="167"/>
      <c r="CB47" s="167"/>
      <c r="CC47" s="167"/>
      <c r="CD47" s="167"/>
      <c r="CE47" s="167"/>
      <c r="CF47" s="167"/>
      <c r="CG47" s="167"/>
      <c r="CH47" s="167"/>
      <c r="CI47" s="167"/>
      <c r="CJ47" s="167"/>
      <c r="CK47" s="167"/>
      <c r="CL47" s="167"/>
      <c r="CM47" s="167"/>
      <c r="CN47" s="167"/>
      <c r="CO47" s="167"/>
      <c r="CP47" s="167"/>
      <c r="CQ47" s="167"/>
      <c r="CR47" s="167"/>
      <c r="CS47" s="167"/>
      <c r="CT47" s="167"/>
      <c r="CU47" s="167"/>
      <c r="CV47" s="167"/>
      <c r="CW47" s="167"/>
      <c r="CX47" s="167"/>
      <c r="CY47" s="167"/>
      <c r="CZ47" s="167"/>
      <c r="DA47" s="167"/>
      <c r="DB47" s="167"/>
      <c r="DC47" s="167"/>
      <c r="DD47" s="167"/>
      <c r="DE47" s="167"/>
      <c r="DF47" s="167"/>
      <c r="DG47" s="167"/>
      <c r="DH47" s="167"/>
      <c r="DI47" s="167"/>
      <c r="DJ47" s="167"/>
      <c r="DK47" s="167"/>
      <c r="DL47" s="167"/>
      <c r="DM47" s="167"/>
      <c r="DN47" s="167"/>
      <c r="DO47" s="167"/>
      <c r="DP47" s="167"/>
      <c r="DQ47" s="167"/>
      <c r="DR47" s="167"/>
      <c r="DS47" s="167"/>
      <c r="DT47" s="167"/>
      <c r="DU47" s="167"/>
      <c r="DV47" s="167"/>
      <c r="DW47" s="167"/>
      <c r="DX47" s="167"/>
      <c r="DY47" s="167"/>
      <c r="DZ47" s="167"/>
      <c r="EA47" s="167"/>
      <c r="EB47" s="167"/>
      <c r="EC47" s="167"/>
      <c r="ED47" s="167"/>
      <c r="EE47" s="167"/>
      <c r="EF47" s="167"/>
      <c r="EG47" s="167"/>
      <c r="EH47" s="167"/>
      <c r="EI47" s="167"/>
      <c r="EJ47" s="167"/>
      <c r="EK47" s="167"/>
      <c r="EL47" s="167"/>
      <c r="EM47" s="167"/>
      <c r="EN47" s="167"/>
      <c r="EO47" s="167"/>
      <c r="EP47" s="167"/>
      <c r="EQ47" s="167"/>
      <c r="ER47" s="167"/>
      <c r="ES47" s="167"/>
      <c r="ET47" s="167"/>
      <c r="EU47" s="167"/>
      <c r="EV47" s="167"/>
      <c r="EW47" s="167"/>
      <c r="EX47" s="167"/>
      <c r="EY47" s="167"/>
      <c r="EZ47" s="167"/>
      <c r="FA47" s="167"/>
      <c r="FB47" s="167"/>
      <c r="FC47" s="167"/>
      <c r="FD47" s="167"/>
      <c r="FE47" s="167"/>
      <c r="FF47" s="167"/>
      <c r="FG47" s="167"/>
      <c r="FH47" s="167"/>
      <c r="FI47" s="167"/>
      <c r="FJ47" s="167"/>
      <c r="FK47" s="167"/>
      <c r="FL47" s="167"/>
      <c r="FM47" s="167"/>
      <c r="FN47" s="167"/>
      <c r="FO47" s="167"/>
      <c r="FP47" s="167"/>
      <c r="FQ47" s="167"/>
      <c r="FR47" s="167"/>
      <c r="FS47" s="167"/>
      <c r="FT47" s="167"/>
      <c r="FU47" s="167"/>
      <c r="FV47" s="167"/>
      <c r="FW47" s="167"/>
      <c r="FX47" s="167"/>
      <c r="FY47" s="167"/>
      <c r="FZ47" s="167"/>
      <c r="GA47" s="167"/>
      <c r="GB47" s="167"/>
      <c r="GC47" s="167"/>
      <c r="GD47" s="167"/>
      <c r="GE47" s="167"/>
      <c r="GF47" s="167"/>
      <c r="GG47" s="167"/>
      <c r="GH47" s="167"/>
      <c r="GI47" s="167"/>
      <c r="GJ47" s="167"/>
      <c r="GK47" s="167"/>
      <c r="GL47" s="167"/>
      <c r="GM47" s="167"/>
      <c r="GN47" s="167"/>
      <c r="GO47" s="167"/>
      <c r="GP47" s="167"/>
      <c r="GQ47" s="167"/>
      <c r="GR47" s="167"/>
      <c r="GS47" s="167"/>
      <c r="GT47" s="167"/>
      <c r="GU47" s="167"/>
      <c r="GV47" s="167"/>
      <c r="GW47" s="167"/>
      <c r="GX47" s="167"/>
      <c r="GY47" s="167"/>
      <c r="GZ47" s="167"/>
      <c r="HA47" s="167"/>
      <c r="HB47" s="167"/>
      <c r="HC47" s="167"/>
      <c r="HD47" s="167"/>
      <c r="HE47" s="167"/>
      <c r="HF47" s="167"/>
      <c r="HG47" s="167"/>
      <c r="HH47" s="167"/>
      <c r="HI47" s="167"/>
      <c r="HJ47" s="167"/>
      <c r="HK47" s="167"/>
      <c r="HL47" s="167"/>
      <c r="HM47" s="167"/>
      <c r="HN47" s="167"/>
      <c r="HO47" s="167"/>
      <c r="HP47" s="167"/>
      <c r="HQ47" s="167"/>
      <c r="HR47" s="167"/>
      <c r="HS47" s="167"/>
      <c r="HT47" s="167"/>
      <c r="HU47" s="167"/>
      <c r="HV47" s="167"/>
      <c r="HW47" s="167"/>
      <c r="HX47" s="167"/>
      <c r="HY47" s="167"/>
      <c r="HZ47" s="167"/>
      <c r="IA47" s="167"/>
      <c r="IB47" s="167"/>
      <c r="IC47" s="167"/>
      <c r="ID47" s="167"/>
      <c r="IE47" s="167"/>
      <c r="IF47" s="167"/>
      <c r="IG47" s="167"/>
      <c r="IH47" s="167"/>
      <c r="II47" s="167"/>
      <c r="IJ47" s="167"/>
      <c r="IK47" s="167"/>
      <c r="IL47" s="167"/>
      <c r="IM47" s="167"/>
      <c r="IN47" s="167"/>
      <c r="IO47" s="167"/>
      <c r="IP47" s="167"/>
      <c r="IQ47" s="167"/>
      <c r="IR47" s="167"/>
      <c r="IS47" s="167"/>
      <c r="IT47" s="167"/>
      <c r="IU47" s="167"/>
      <c r="IV47" s="167"/>
      <c r="IW47" s="167"/>
      <c r="IX47" s="167"/>
      <c r="IY47" s="167"/>
      <c r="IZ47" s="167"/>
      <c r="JA47" s="167"/>
      <c r="JB47" s="167"/>
      <c r="JC47" s="167"/>
      <c r="JD47" s="167"/>
      <c r="JE47" s="167"/>
      <c r="JF47" s="167"/>
      <c r="JG47" s="167"/>
      <c r="JH47" s="167"/>
      <c r="JI47" s="167"/>
      <c r="JJ47" s="167"/>
      <c r="JK47" s="167"/>
      <c r="JL47" s="167"/>
      <c r="JM47" s="167"/>
      <c r="JN47" s="167"/>
      <c r="JO47" s="167"/>
      <c r="JP47" s="167"/>
      <c r="JQ47" s="167"/>
      <c r="JR47" s="167"/>
      <c r="JS47" s="167"/>
      <c r="JT47" s="167"/>
      <c r="JU47" s="167"/>
      <c r="JV47" s="167"/>
      <c r="JW47" s="167"/>
      <c r="JX47" s="167"/>
      <c r="JY47" s="167"/>
      <c r="JZ47" s="167"/>
      <c r="KA47" s="167"/>
      <c r="KB47" s="167"/>
      <c r="KC47" s="167"/>
      <c r="KD47" s="167"/>
      <c r="KE47" s="167"/>
      <c r="KF47" s="167"/>
      <c r="KG47" s="167"/>
      <c r="KH47" s="167"/>
      <c r="KI47" s="167"/>
      <c r="KJ47" s="167"/>
      <c r="KK47" s="167"/>
      <c r="KL47" s="167"/>
      <c r="KM47" s="167"/>
      <c r="KN47" s="167"/>
      <c r="KO47" s="167"/>
      <c r="KP47" s="167"/>
      <c r="KQ47" s="167"/>
      <c r="KR47" s="167"/>
      <c r="KS47" s="167"/>
      <c r="KT47" s="167"/>
      <c r="KU47" s="167"/>
      <c r="KV47" s="167"/>
      <c r="KW47" s="167"/>
      <c r="KX47" s="167"/>
      <c r="KY47" s="167"/>
      <c r="KZ47" s="167"/>
      <c r="LA47" s="167"/>
      <c r="LB47" s="167"/>
      <c r="LC47" s="167"/>
      <c r="LD47" s="167"/>
      <c r="LE47" s="167"/>
      <c r="LF47" s="167"/>
      <c r="LG47" s="167"/>
      <c r="LH47" s="167"/>
      <c r="LI47" s="167"/>
      <c r="LJ47" s="167"/>
      <c r="LK47" s="167"/>
      <c r="LL47" s="167"/>
      <c r="LM47" s="167"/>
      <c r="LN47" s="167"/>
      <c r="LO47" s="167"/>
      <c r="LP47" s="167"/>
      <c r="LQ47" s="167"/>
      <c r="LR47" s="167"/>
      <c r="LS47" s="167"/>
      <c r="LT47" s="167"/>
      <c r="LU47" s="167"/>
      <c r="LV47" s="167"/>
      <c r="LW47" s="167"/>
      <c r="LX47" s="167"/>
      <c r="LY47" s="167"/>
      <c r="LZ47" s="167"/>
      <c r="MA47" s="167"/>
      <c r="MB47" s="167"/>
      <c r="MC47" s="167"/>
      <c r="MD47" s="167"/>
      <c r="ME47" s="167"/>
      <c r="MF47" s="167"/>
      <c r="MG47" s="167"/>
      <c r="MH47" s="167"/>
      <c r="MI47" s="167"/>
      <c r="MJ47" s="167"/>
      <c r="MK47" s="167"/>
      <c r="ML47" s="167"/>
      <c r="MM47" s="167"/>
      <c r="MN47" s="167"/>
      <c r="MO47" s="167"/>
      <c r="MP47" s="167"/>
      <c r="MQ47" s="167"/>
      <c r="MR47" s="167"/>
      <c r="MS47" s="167"/>
      <c r="MT47" s="167"/>
      <c r="MU47" s="167"/>
      <c r="MV47" s="167"/>
      <c r="MW47" s="167"/>
      <c r="MX47" s="167"/>
      <c r="MY47" s="167"/>
      <c r="MZ47" s="167"/>
      <c r="NA47" s="167"/>
      <c r="NB47" s="167"/>
      <c r="NC47" s="167"/>
      <c r="ND47" s="167"/>
      <c r="NE47" s="167"/>
      <c r="NF47" s="167"/>
      <c r="NG47" s="167"/>
      <c r="NH47" s="167"/>
      <c r="NI47" s="167"/>
      <c r="NJ47" s="167"/>
      <c r="NK47" s="167"/>
      <c r="NL47" s="167"/>
      <c r="NM47" s="167"/>
      <c r="NN47" s="167"/>
      <c r="NO47" s="167"/>
      <c r="NP47" s="167"/>
      <c r="NQ47" s="167"/>
      <c r="NR47" s="167"/>
      <c r="NS47" s="167"/>
      <c r="NT47" s="167"/>
      <c r="NU47" s="167"/>
      <c r="NV47" s="167"/>
      <c r="NW47" s="167"/>
      <c r="NX47" s="167"/>
      <c r="NY47" s="167"/>
      <c r="NZ47" s="167"/>
      <c r="OA47" s="167"/>
      <c r="OB47" s="167"/>
      <c r="OC47" s="167"/>
      <c r="OD47" s="167"/>
      <c r="OE47" s="167"/>
      <c r="OF47" s="167"/>
      <c r="OG47" s="167"/>
      <c r="OH47" s="167"/>
      <c r="OI47" s="167"/>
      <c r="OJ47" s="167"/>
      <c r="OK47" s="167"/>
      <c r="OL47" s="167"/>
      <c r="OM47" s="167"/>
      <c r="ON47" s="167"/>
      <c r="OO47" s="167"/>
      <c r="OP47" s="167"/>
      <c r="OQ47" s="167"/>
      <c r="OR47" s="167"/>
      <c r="OS47" s="167"/>
      <c r="OT47" s="167"/>
      <c r="OU47" s="167"/>
      <c r="OV47" s="167"/>
      <c r="OW47" s="167"/>
      <c r="OX47" s="167"/>
      <c r="OY47" s="167"/>
      <c r="OZ47" s="167"/>
      <c r="PA47" s="167"/>
      <c r="PB47" s="167"/>
      <c r="PC47" s="167"/>
      <c r="PD47" s="167"/>
      <c r="PE47" s="167"/>
      <c r="PF47" s="167"/>
      <c r="PG47" s="167"/>
      <c r="PH47" s="167"/>
      <c r="PI47" s="167"/>
      <c r="PJ47" s="167"/>
      <c r="PK47" s="167"/>
      <c r="PL47" s="167"/>
      <c r="PM47" s="167"/>
      <c r="PN47" s="167"/>
      <c r="PO47" s="167"/>
      <c r="PP47" s="167"/>
      <c r="PQ47" s="167"/>
      <c r="PR47" s="167"/>
      <c r="PS47" s="167"/>
      <c r="PT47" s="167"/>
      <c r="PU47" s="167"/>
      <c r="PV47" s="167"/>
      <c r="PW47" s="167"/>
      <c r="PX47" s="167"/>
      <c r="PY47" s="167"/>
      <c r="PZ47" s="167"/>
      <c r="QA47" s="167"/>
      <c r="QB47" s="167"/>
      <c r="QC47" s="167"/>
      <c r="QD47" s="167"/>
      <c r="QE47" s="167"/>
      <c r="QF47" s="167"/>
      <c r="QG47" s="167"/>
      <c r="QH47" s="167"/>
      <c r="QI47" s="167"/>
      <c r="QJ47" s="167"/>
      <c r="QK47" s="167"/>
      <c r="QL47" s="167"/>
      <c r="QM47" s="167"/>
      <c r="QN47" s="167"/>
      <c r="QO47" s="167"/>
      <c r="QP47" s="167"/>
      <c r="QQ47" s="167"/>
      <c r="QR47" s="167"/>
      <c r="QS47" s="167"/>
      <c r="QT47" s="167"/>
      <c r="QU47" s="167"/>
      <c r="QV47" s="167"/>
      <c r="QW47" s="167"/>
      <c r="QX47" s="167"/>
      <c r="QY47" s="167"/>
      <c r="QZ47" s="167"/>
      <c r="RA47" s="167"/>
      <c r="RB47" s="167"/>
      <c r="RC47" s="167"/>
      <c r="RD47" s="167"/>
      <c r="RE47" s="167"/>
      <c r="RF47" s="167"/>
      <c r="RG47" s="167"/>
      <c r="RH47" s="167"/>
      <c r="RI47" s="167"/>
      <c r="RJ47" s="167"/>
      <c r="RK47" s="167"/>
      <c r="RL47" s="167"/>
      <c r="RM47" s="167"/>
      <c r="RN47" s="167"/>
      <c r="RO47" s="167"/>
      <c r="RP47" s="167"/>
      <c r="RQ47" s="167"/>
      <c r="RR47" s="167"/>
      <c r="RS47" s="167"/>
      <c r="RT47" s="167"/>
      <c r="RU47" s="167"/>
      <c r="RV47" s="167"/>
      <c r="RW47" s="167"/>
      <c r="RX47" s="167"/>
      <c r="RY47" s="167"/>
      <c r="RZ47" s="167"/>
      <c r="SA47" s="167"/>
      <c r="SB47" s="167"/>
      <c r="SC47" s="167"/>
      <c r="SD47" s="167"/>
      <c r="SE47" s="167"/>
      <c r="SF47" s="167"/>
      <c r="SG47" s="167"/>
      <c r="SH47" s="167"/>
      <c r="SI47" s="167"/>
      <c r="SJ47" s="167"/>
      <c r="SK47" s="167"/>
      <c r="SL47" s="167"/>
      <c r="SM47" s="167"/>
    </row>
    <row r="48" spans="1:507" s="78" customFormat="1" ht="39" customHeight="1" x14ac:dyDescent="0.25">
      <c r="A48" s="9"/>
      <c r="B48" s="33" t="s">
        <v>64</v>
      </c>
      <c r="C48" s="294" t="s">
        <v>65</v>
      </c>
      <c r="D48" s="316"/>
      <c r="E48" s="316"/>
      <c r="F48" s="317"/>
      <c r="G48" s="92" t="s">
        <v>120</v>
      </c>
      <c r="H48" s="49"/>
      <c r="I48" s="50">
        <f>1.7*2*2</f>
        <v>6.8</v>
      </c>
      <c r="J48" s="244">
        <v>569800</v>
      </c>
      <c r="K48" s="52"/>
      <c r="L48" s="228">
        <f>I48*J48</f>
        <v>3874640</v>
      </c>
      <c r="M48" s="32"/>
      <c r="N48" s="67"/>
      <c r="O48" s="41"/>
      <c r="P48" s="55"/>
      <c r="Q48" s="42"/>
      <c r="R48" s="34"/>
      <c r="S48" s="42"/>
      <c r="T48" s="42"/>
      <c r="U48" s="42"/>
      <c r="V48" s="42"/>
      <c r="W48" s="42"/>
      <c r="X48" s="42"/>
      <c r="Y48" s="43"/>
      <c r="Z48" s="43"/>
      <c r="AA48" s="43"/>
      <c r="AB48" s="43"/>
      <c r="AC48" s="48"/>
      <c r="AD48" s="48"/>
      <c r="AE48" s="48"/>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c r="DD48" s="62"/>
      <c r="DE48" s="62"/>
      <c r="DF48" s="62"/>
      <c r="DG48" s="62"/>
      <c r="DH48" s="62"/>
      <c r="DI48" s="62"/>
      <c r="DJ48" s="62"/>
      <c r="DK48" s="62"/>
      <c r="DL48" s="62"/>
      <c r="DM48" s="62"/>
      <c r="DN48" s="62"/>
      <c r="DO48" s="62"/>
      <c r="DP48" s="62"/>
      <c r="DQ48" s="62"/>
      <c r="DR48" s="62"/>
      <c r="DS48" s="62"/>
      <c r="DT48" s="62"/>
      <c r="DU48" s="62"/>
      <c r="DV48" s="62"/>
      <c r="DW48" s="62"/>
      <c r="DX48" s="62"/>
      <c r="DY48" s="62"/>
      <c r="DZ48" s="62"/>
      <c r="EA48" s="62"/>
      <c r="EB48" s="62"/>
      <c r="EC48" s="62"/>
      <c r="ED48" s="62"/>
      <c r="EE48" s="62"/>
      <c r="EF48" s="62"/>
      <c r="EG48" s="62"/>
      <c r="EH48" s="62"/>
      <c r="EI48" s="62"/>
      <c r="EJ48" s="62"/>
      <c r="EK48" s="62"/>
      <c r="EL48" s="62"/>
      <c r="EM48" s="62"/>
      <c r="EN48" s="62"/>
      <c r="EO48" s="62"/>
      <c r="EP48" s="62"/>
      <c r="EQ48" s="62"/>
      <c r="ER48" s="62"/>
      <c r="ES48" s="62"/>
      <c r="ET48" s="62"/>
      <c r="EU48" s="62"/>
      <c r="EV48" s="62"/>
      <c r="EW48" s="62"/>
      <c r="EX48" s="62"/>
      <c r="EY48" s="62"/>
      <c r="EZ48" s="62"/>
      <c r="FA48" s="62"/>
      <c r="FB48" s="62"/>
      <c r="FC48" s="62"/>
      <c r="FD48" s="62"/>
      <c r="FE48" s="62"/>
      <c r="FF48" s="62"/>
      <c r="FG48" s="62"/>
      <c r="FH48" s="62"/>
      <c r="FI48" s="62"/>
      <c r="FJ48" s="62"/>
      <c r="FK48" s="62"/>
      <c r="FL48" s="62"/>
      <c r="FM48" s="62"/>
      <c r="FN48" s="62"/>
      <c r="FO48" s="62"/>
      <c r="FP48" s="62"/>
      <c r="FQ48" s="62"/>
      <c r="FR48" s="62"/>
      <c r="FS48" s="62"/>
      <c r="FT48" s="62"/>
      <c r="FU48" s="62"/>
      <c r="FV48" s="62"/>
      <c r="FW48" s="62"/>
      <c r="FX48" s="62"/>
      <c r="FY48" s="62"/>
      <c r="FZ48" s="62"/>
      <c r="GA48" s="62"/>
      <c r="GB48" s="62"/>
      <c r="GC48" s="62"/>
      <c r="GD48" s="62"/>
      <c r="GE48" s="62"/>
      <c r="GF48" s="62"/>
      <c r="GG48" s="62"/>
      <c r="GH48" s="62"/>
      <c r="GI48" s="62"/>
      <c r="GJ48" s="62"/>
      <c r="GK48" s="62"/>
      <c r="GL48" s="62"/>
      <c r="GM48" s="62"/>
      <c r="GN48" s="62"/>
      <c r="GO48" s="62"/>
      <c r="GP48" s="62"/>
      <c r="GQ48" s="62"/>
      <c r="GR48" s="62"/>
      <c r="GS48" s="62"/>
      <c r="GT48" s="62"/>
      <c r="GU48" s="62"/>
      <c r="GV48" s="62"/>
      <c r="GW48" s="62"/>
      <c r="GX48" s="62"/>
      <c r="GY48" s="62"/>
      <c r="GZ48" s="62"/>
      <c r="HA48" s="62"/>
      <c r="HB48" s="62"/>
      <c r="HC48" s="62"/>
      <c r="HD48" s="62"/>
      <c r="HE48" s="62"/>
      <c r="HF48" s="62"/>
      <c r="HG48" s="62"/>
      <c r="HH48" s="62"/>
      <c r="HI48" s="62"/>
      <c r="HJ48" s="62"/>
      <c r="HK48" s="62"/>
      <c r="HL48" s="62"/>
      <c r="HM48" s="62"/>
      <c r="HN48" s="62"/>
      <c r="HO48" s="62"/>
      <c r="HP48" s="62"/>
      <c r="HQ48" s="62"/>
      <c r="HR48" s="62"/>
      <c r="HS48" s="62"/>
      <c r="HT48" s="62"/>
      <c r="HU48" s="62"/>
      <c r="HV48" s="62"/>
      <c r="HW48" s="62"/>
      <c r="HX48" s="62"/>
      <c r="HY48" s="62"/>
      <c r="HZ48" s="62"/>
      <c r="IA48" s="62"/>
      <c r="IB48" s="62"/>
      <c r="IC48" s="62"/>
      <c r="ID48" s="62"/>
      <c r="IE48" s="62"/>
      <c r="IF48" s="62"/>
      <c r="IG48" s="62"/>
      <c r="IH48" s="62"/>
      <c r="II48" s="62"/>
      <c r="IJ48" s="62"/>
      <c r="IK48" s="62"/>
      <c r="IL48" s="62"/>
      <c r="IM48" s="62"/>
      <c r="IN48" s="62"/>
      <c r="IO48" s="62"/>
      <c r="IP48" s="62"/>
      <c r="IQ48" s="62"/>
      <c r="IR48" s="62"/>
      <c r="IS48" s="62"/>
      <c r="IT48" s="62"/>
      <c r="IU48" s="62"/>
      <c r="IV48" s="62"/>
      <c r="IW48" s="62"/>
      <c r="IX48" s="62"/>
      <c r="IY48" s="62"/>
      <c r="IZ48" s="62"/>
      <c r="JA48" s="62"/>
      <c r="JB48" s="62"/>
      <c r="JC48" s="62"/>
      <c r="JD48" s="62"/>
      <c r="JE48" s="62"/>
      <c r="JF48" s="62"/>
      <c r="JG48" s="62"/>
      <c r="JH48" s="62"/>
      <c r="JI48" s="62"/>
      <c r="JJ48" s="62"/>
      <c r="JK48" s="62"/>
      <c r="JL48" s="62"/>
      <c r="JM48" s="62"/>
      <c r="JN48" s="62"/>
      <c r="JO48" s="62"/>
      <c r="JP48" s="62"/>
      <c r="JQ48" s="62"/>
      <c r="JR48" s="62"/>
      <c r="JS48" s="62"/>
      <c r="JT48" s="62"/>
      <c r="JU48" s="62"/>
      <c r="JV48" s="62"/>
      <c r="JW48" s="62"/>
      <c r="JX48" s="62"/>
      <c r="JY48" s="62"/>
      <c r="JZ48" s="62"/>
      <c r="KA48" s="62"/>
      <c r="KB48" s="62"/>
      <c r="KC48" s="62"/>
      <c r="KD48" s="62"/>
      <c r="KE48" s="62"/>
      <c r="KF48" s="62"/>
      <c r="KG48" s="62"/>
      <c r="KH48" s="62"/>
      <c r="KI48" s="62"/>
      <c r="KJ48" s="62"/>
      <c r="KK48" s="62"/>
      <c r="KL48" s="62"/>
      <c r="KM48" s="62"/>
      <c r="KN48" s="62"/>
      <c r="KO48" s="62"/>
      <c r="KP48" s="62"/>
      <c r="KQ48" s="62"/>
      <c r="KR48" s="62"/>
      <c r="KS48" s="62"/>
      <c r="KT48" s="62"/>
      <c r="KU48" s="62"/>
      <c r="KV48" s="62"/>
      <c r="KW48" s="62"/>
      <c r="KX48" s="62"/>
      <c r="KY48" s="62"/>
      <c r="KZ48" s="62"/>
      <c r="LA48" s="62"/>
      <c r="LB48" s="62"/>
      <c r="LC48" s="62"/>
      <c r="LD48" s="62"/>
      <c r="LE48" s="62"/>
      <c r="LF48" s="62"/>
      <c r="LG48" s="62"/>
      <c r="LH48" s="62"/>
      <c r="LI48" s="62"/>
      <c r="LJ48" s="62"/>
      <c r="LK48" s="62"/>
      <c r="LL48" s="62"/>
      <c r="LM48" s="62"/>
      <c r="LN48" s="62"/>
      <c r="LO48" s="62"/>
      <c r="LP48" s="62"/>
      <c r="LQ48" s="62"/>
      <c r="LR48" s="62"/>
      <c r="LS48" s="62"/>
      <c r="LT48" s="62"/>
      <c r="LU48" s="62"/>
      <c r="LV48" s="62"/>
      <c r="LW48" s="62"/>
      <c r="LX48" s="62"/>
      <c r="LY48" s="62"/>
      <c r="LZ48" s="62"/>
      <c r="MA48" s="62"/>
      <c r="MB48" s="62"/>
      <c r="MC48" s="62"/>
      <c r="MD48" s="62"/>
      <c r="ME48" s="62"/>
      <c r="MF48" s="62"/>
      <c r="MG48" s="62"/>
      <c r="MH48" s="62"/>
      <c r="MI48" s="62"/>
      <c r="MJ48" s="62"/>
      <c r="MK48" s="62"/>
      <c r="ML48" s="62"/>
      <c r="MM48" s="62"/>
      <c r="MN48" s="62"/>
      <c r="MO48" s="62"/>
      <c r="MP48" s="62"/>
      <c r="MQ48" s="62"/>
      <c r="MR48" s="62"/>
      <c r="MS48" s="62"/>
      <c r="MT48" s="62"/>
      <c r="MU48" s="62"/>
      <c r="MV48" s="62"/>
      <c r="MW48" s="62"/>
      <c r="MX48" s="62"/>
      <c r="MY48" s="62"/>
      <c r="MZ48" s="62"/>
      <c r="NA48" s="62"/>
      <c r="NB48" s="62"/>
      <c r="NC48" s="62"/>
      <c r="ND48" s="62"/>
      <c r="NE48" s="62"/>
      <c r="NF48" s="62"/>
      <c r="NG48" s="62"/>
      <c r="NH48" s="62"/>
      <c r="NI48" s="62"/>
      <c r="NJ48" s="62"/>
      <c r="NK48" s="62"/>
      <c r="NL48" s="62"/>
      <c r="NM48" s="62"/>
      <c r="NN48" s="62"/>
      <c r="NO48" s="62"/>
      <c r="NP48" s="62"/>
      <c r="NQ48" s="62"/>
      <c r="NR48" s="62"/>
      <c r="NS48" s="62"/>
      <c r="NT48" s="62"/>
      <c r="NU48" s="62"/>
      <c r="NV48" s="62"/>
      <c r="NW48" s="62"/>
      <c r="NX48" s="62"/>
      <c r="NY48" s="62"/>
      <c r="NZ48" s="62"/>
      <c r="OA48" s="62"/>
      <c r="OB48" s="62"/>
      <c r="OC48" s="62"/>
      <c r="OD48" s="62"/>
      <c r="OE48" s="62"/>
      <c r="OF48" s="62"/>
      <c r="OG48" s="62"/>
      <c r="OH48" s="62"/>
      <c r="OI48" s="62"/>
      <c r="OJ48" s="62"/>
      <c r="OK48" s="62"/>
      <c r="OL48" s="62"/>
      <c r="OM48" s="62"/>
      <c r="ON48" s="62"/>
      <c r="OO48" s="62"/>
      <c r="OP48" s="62"/>
      <c r="OQ48" s="62"/>
      <c r="OR48" s="62"/>
      <c r="OS48" s="62"/>
      <c r="OT48" s="62"/>
      <c r="OU48" s="62"/>
      <c r="OV48" s="62"/>
      <c r="OW48" s="62"/>
      <c r="OX48" s="62"/>
      <c r="OY48" s="62"/>
      <c r="OZ48" s="62"/>
      <c r="PA48" s="62"/>
      <c r="PB48" s="62"/>
      <c r="PC48" s="62"/>
      <c r="PD48" s="62"/>
      <c r="PE48" s="62"/>
      <c r="PF48" s="62"/>
      <c r="PG48" s="62"/>
      <c r="PH48" s="62"/>
      <c r="PI48" s="62"/>
      <c r="PJ48" s="62"/>
      <c r="PK48" s="62"/>
      <c r="PL48" s="62"/>
      <c r="PM48" s="62"/>
      <c r="PN48" s="62"/>
      <c r="PO48" s="62"/>
      <c r="PP48" s="62"/>
      <c r="PQ48" s="62"/>
      <c r="PR48" s="62"/>
      <c r="PS48" s="62"/>
      <c r="PT48" s="62"/>
      <c r="PU48" s="62"/>
      <c r="PV48" s="62"/>
      <c r="PW48" s="62"/>
      <c r="PX48" s="62"/>
      <c r="PY48" s="62"/>
      <c r="PZ48" s="62"/>
      <c r="QA48" s="62"/>
      <c r="QB48" s="62"/>
      <c r="QC48" s="62"/>
      <c r="QD48" s="62"/>
      <c r="QE48" s="62"/>
      <c r="QF48" s="62"/>
      <c r="QG48" s="62"/>
      <c r="QH48" s="62"/>
      <c r="QI48" s="62"/>
      <c r="QJ48" s="62"/>
      <c r="QK48" s="62"/>
      <c r="QL48" s="62"/>
      <c r="QM48" s="62"/>
      <c r="QN48" s="62"/>
      <c r="QO48" s="62"/>
      <c r="QP48" s="62"/>
      <c r="QQ48" s="62"/>
      <c r="QR48" s="62"/>
      <c r="QS48" s="62"/>
      <c r="QT48" s="62"/>
      <c r="QU48" s="62"/>
      <c r="QV48" s="62"/>
      <c r="QW48" s="62"/>
      <c r="QX48" s="62"/>
      <c r="QY48" s="62"/>
      <c r="QZ48" s="62"/>
      <c r="RA48" s="62"/>
      <c r="RB48" s="62"/>
      <c r="RC48" s="62"/>
      <c r="RD48" s="62"/>
      <c r="RE48" s="62"/>
      <c r="RF48" s="62"/>
      <c r="RG48" s="62"/>
      <c r="RH48" s="62"/>
      <c r="RI48" s="62"/>
      <c r="RJ48" s="62"/>
      <c r="RK48" s="62"/>
      <c r="RL48" s="62"/>
      <c r="RM48" s="62"/>
      <c r="RN48" s="62"/>
      <c r="RO48" s="62"/>
      <c r="RP48" s="62"/>
      <c r="RQ48" s="62"/>
      <c r="RR48" s="62"/>
      <c r="RS48" s="62"/>
      <c r="RT48" s="62"/>
      <c r="RU48" s="62"/>
      <c r="RV48" s="62"/>
      <c r="RW48" s="62"/>
      <c r="RX48" s="62"/>
      <c r="RY48" s="62"/>
      <c r="RZ48" s="62"/>
      <c r="SA48" s="62"/>
      <c r="SB48" s="62"/>
      <c r="SC48" s="62"/>
      <c r="SD48" s="62"/>
      <c r="SE48" s="62"/>
      <c r="SF48" s="62"/>
      <c r="SG48" s="62"/>
      <c r="SH48" s="62"/>
      <c r="SI48" s="62"/>
      <c r="SJ48" s="62"/>
      <c r="SK48" s="62"/>
      <c r="SL48" s="62"/>
      <c r="SM48" s="62"/>
    </row>
    <row r="49" spans="1:548" s="78" customFormat="1" ht="39" customHeight="1" x14ac:dyDescent="0.25">
      <c r="A49" s="9"/>
      <c r="B49" s="33">
        <v>178</v>
      </c>
      <c r="C49" s="294" t="s">
        <v>66</v>
      </c>
      <c r="D49" s="316"/>
      <c r="E49" s="316"/>
      <c r="F49" s="317"/>
      <c r="G49" s="33" t="s">
        <v>46</v>
      </c>
      <c r="H49" s="49"/>
      <c r="I49" s="50">
        <f>7.4+3.4+1.8</f>
        <v>12.600000000000001</v>
      </c>
      <c r="J49" s="244">
        <v>114600</v>
      </c>
      <c r="K49" s="52"/>
      <c r="L49" s="228">
        <f>I49*J49</f>
        <v>1443960.0000000002</v>
      </c>
      <c r="M49" s="32"/>
      <c r="N49" s="67"/>
      <c r="O49" s="41"/>
      <c r="P49" s="55"/>
      <c r="Q49" s="42"/>
      <c r="R49" s="34"/>
      <c r="S49" s="42"/>
      <c r="T49" s="42"/>
      <c r="U49" s="42"/>
      <c r="V49" s="42"/>
      <c r="W49" s="42"/>
      <c r="X49" s="42"/>
      <c r="Y49" s="43"/>
      <c r="Z49" s="43"/>
      <c r="AA49" s="43"/>
      <c r="AB49" s="43"/>
      <c r="AC49" s="48"/>
      <c r="AD49" s="48"/>
      <c r="AE49" s="48"/>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c r="IV49" s="62"/>
      <c r="IW49" s="62"/>
      <c r="IX49" s="62"/>
      <c r="IY49" s="62"/>
      <c r="IZ49" s="62"/>
      <c r="JA49" s="62"/>
      <c r="JB49" s="62"/>
      <c r="JC49" s="62"/>
      <c r="JD49" s="62"/>
      <c r="JE49" s="62"/>
      <c r="JF49" s="62"/>
      <c r="JG49" s="62"/>
      <c r="JH49" s="62"/>
      <c r="JI49" s="62"/>
      <c r="JJ49" s="62"/>
      <c r="JK49" s="62"/>
      <c r="JL49" s="62"/>
      <c r="JM49" s="62"/>
      <c r="JN49" s="62"/>
      <c r="JO49" s="62"/>
      <c r="JP49" s="62"/>
      <c r="JQ49" s="62"/>
      <c r="JR49" s="62"/>
      <c r="JS49" s="62"/>
      <c r="JT49" s="62"/>
      <c r="JU49" s="62"/>
      <c r="JV49" s="62"/>
      <c r="JW49" s="62"/>
      <c r="JX49" s="62"/>
      <c r="JY49" s="62"/>
      <c r="JZ49" s="62"/>
      <c r="KA49" s="62"/>
      <c r="KB49" s="62"/>
      <c r="KC49" s="62"/>
      <c r="KD49" s="62"/>
      <c r="KE49" s="62"/>
      <c r="KF49" s="62"/>
      <c r="KG49" s="62"/>
      <c r="KH49" s="62"/>
      <c r="KI49" s="62"/>
      <c r="KJ49" s="62"/>
      <c r="KK49" s="62"/>
      <c r="KL49" s="62"/>
      <c r="KM49" s="62"/>
      <c r="KN49" s="62"/>
      <c r="KO49" s="62"/>
      <c r="KP49" s="62"/>
      <c r="KQ49" s="62"/>
      <c r="KR49" s="62"/>
      <c r="KS49" s="62"/>
      <c r="KT49" s="62"/>
      <c r="KU49" s="62"/>
      <c r="KV49" s="62"/>
      <c r="KW49" s="62"/>
      <c r="KX49" s="62"/>
      <c r="KY49" s="62"/>
      <c r="KZ49" s="62"/>
      <c r="LA49" s="62"/>
      <c r="LB49" s="62"/>
      <c r="LC49" s="62"/>
      <c r="LD49" s="62"/>
      <c r="LE49" s="62"/>
      <c r="LF49" s="62"/>
      <c r="LG49" s="62"/>
      <c r="LH49" s="62"/>
      <c r="LI49" s="62"/>
      <c r="LJ49" s="62"/>
      <c r="LK49" s="62"/>
      <c r="LL49" s="62"/>
      <c r="LM49" s="62"/>
      <c r="LN49" s="62"/>
      <c r="LO49" s="62"/>
      <c r="LP49" s="62"/>
      <c r="LQ49" s="62"/>
      <c r="LR49" s="62"/>
      <c r="LS49" s="62"/>
      <c r="LT49" s="62"/>
      <c r="LU49" s="62"/>
      <c r="LV49" s="62"/>
      <c r="LW49" s="62"/>
      <c r="LX49" s="62"/>
      <c r="LY49" s="62"/>
      <c r="LZ49" s="62"/>
      <c r="MA49" s="62"/>
      <c r="MB49" s="62"/>
      <c r="MC49" s="62"/>
      <c r="MD49" s="62"/>
      <c r="ME49" s="62"/>
      <c r="MF49" s="62"/>
      <c r="MG49" s="62"/>
      <c r="MH49" s="62"/>
      <c r="MI49" s="62"/>
      <c r="MJ49" s="62"/>
      <c r="MK49" s="62"/>
      <c r="ML49" s="62"/>
      <c r="MM49" s="62"/>
      <c r="MN49" s="62"/>
      <c r="MO49" s="62"/>
      <c r="MP49" s="62"/>
      <c r="MQ49" s="62"/>
      <c r="MR49" s="62"/>
      <c r="MS49" s="62"/>
      <c r="MT49" s="62"/>
      <c r="MU49" s="62"/>
      <c r="MV49" s="62"/>
      <c r="MW49" s="62"/>
      <c r="MX49" s="62"/>
      <c r="MY49" s="62"/>
      <c r="MZ49" s="62"/>
      <c r="NA49" s="62"/>
      <c r="NB49" s="62"/>
      <c r="NC49" s="62"/>
      <c r="ND49" s="62"/>
      <c r="NE49" s="62"/>
      <c r="NF49" s="62"/>
      <c r="NG49" s="62"/>
      <c r="NH49" s="62"/>
      <c r="NI49" s="62"/>
      <c r="NJ49" s="62"/>
      <c r="NK49" s="62"/>
      <c r="NL49" s="62"/>
      <c r="NM49" s="62"/>
      <c r="NN49" s="62"/>
      <c r="NO49" s="62"/>
      <c r="NP49" s="62"/>
      <c r="NQ49" s="62"/>
      <c r="NR49" s="62"/>
      <c r="NS49" s="62"/>
      <c r="NT49" s="62"/>
      <c r="NU49" s="62"/>
      <c r="NV49" s="62"/>
      <c r="NW49" s="62"/>
      <c r="NX49" s="62"/>
      <c r="NY49" s="62"/>
      <c r="NZ49" s="62"/>
      <c r="OA49" s="62"/>
      <c r="OB49" s="62"/>
      <c r="OC49" s="62"/>
      <c r="OD49" s="62"/>
      <c r="OE49" s="62"/>
      <c r="OF49" s="62"/>
      <c r="OG49" s="62"/>
      <c r="OH49" s="62"/>
      <c r="OI49" s="62"/>
      <c r="OJ49" s="62"/>
      <c r="OK49" s="62"/>
      <c r="OL49" s="62"/>
      <c r="OM49" s="62"/>
      <c r="ON49" s="62"/>
      <c r="OO49" s="62"/>
      <c r="OP49" s="62"/>
      <c r="OQ49" s="62"/>
      <c r="OR49" s="62"/>
      <c r="OS49" s="62"/>
      <c r="OT49" s="62"/>
      <c r="OU49" s="62"/>
      <c r="OV49" s="62"/>
      <c r="OW49" s="62"/>
      <c r="OX49" s="62"/>
      <c r="OY49" s="62"/>
      <c r="OZ49" s="62"/>
      <c r="PA49" s="62"/>
      <c r="PB49" s="62"/>
      <c r="PC49" s="62"/>
      <c r="PD49" s="62"/>
      <c r="PE49" s="62"/>
      <c r="PF49" s="62"/>
      <c r="PG49" s="62"/>
      <c r="PH49" s="62"/>
      <c r="PI49" s="62"/>
      <c r="PJ49" s="62"/>
      <c r="PK49" s="62"/>
      <c r="PL49" s="62"/>
      <c r="PM49" s="62"/>
      <c r="PN49" s="62"/>
      <c r="PO49" s="62"/>
      <c r="PP49" s="62"/>
      <c r="PQ49" s="62"/>
      <c r="PR49" s="62"/>
      <c r="PS49" s="62"/>
      <c r="PT49" s="62"/>
      <c r="PU49" s="62"/>
      <c r="PV49" s="62"/>
      <c r="PW49" s="62"/>
      <c r="PX49" s="62"/>
      <c r="PY49" s="62"/>
      <c r="PZ49" s="62"/>
      <c r="QA49" s="62"/>
      <c r="QB49" s="62"/>
      <c r="QC49" s="62"/>
      <c r="QD49" s="62"/>
      <c r="QE49" s="62"/>
      <c r="QF49" s="62"/>
      <c r="QG49" s="62"/>
      <c r="QH49" s="62"/>
      <c r="QI49" s="62"/>
      <c r="QJ49" s="62"/>
      <c r="QK49" s="62"/>
      <c r="QL49" s="62"/>
      <c r="QM49" s="62"/>
      <c r="QN49" s="62"/>
      <c r="QO49" s="62"/>
      <c r="QP49" s="62"/>
      <c r="QQ49" s="62"/>
      <c r="QR49" s="62"/>
      <c r="QS49" s="62"/>
      <c r="QT49" s="62"/>
      <c r="QU49" s="62"/>
      <c r="QV49" s="62"/>
      <c r="QW49" s="62"/>
      <c r="QX49" s="62"/>
      <c r="QY49" s="62"/>
      <c r="QZ49" s="62"/>
      <c r="RA49" s="62"/>
      <c r="RB49" s="62"/>
      <c r="RC49" s="62"/>
      <c r="RD49" s="62"/>
      <c r="RE49" s="62"/>
      <c r="RF49" s="62"/>
      <c r="RG49" s="62"/>
      <c r="RH49" s="62"/>
      <c r="RI49" s="62"/>
      <c r="RJ49" s="62"/>
      <c r="RK49" s="62"/>
      <c r="RL49" s="62"/>
      <c r="RM49" s="62"/>
      <c r="RN49" s="62"/>
      <c r="RO49" s="62"/>
      <c r="RP49" s="62"/>
      <c r="RQ49" s="62"/>
      <c r="RR49" s="62"/>
      <c r="RS49" s="62"/>
      <c r="RT49" s="62"/>
      <c r="RU49" s="62"/>
      <c r="RV49" s="62"/>
      <c r="RW49" s="62"/>
      <c r="RX49" s="62"/>
      <c r="RY49" s="62"/>
      <c r="RZ49" s="62"/>
      <c r="SA49" s="62"/>
      <c r="SB49" s="62"/>
      <c r="SC49" s="62"/>
      <c r="SD49" s="62"/>
      <c r="SE49" s="62"/>
      <c r="SF49" s="62"/>
      <c r="SG49" s="62"/>
      <c r="SH49" s="62"/>
      <c r="SI49" s="62"/>
      <c r="SJ49" s="62"/>
      <c r="SK49" s="62"/>
      <c r="SL49" s="62"/>
      <c r="SM49" s="62"/>
    </row>
    <row r="50" spans="1:548" s="78" customFormat="1" ht="70.150000000000006" customHeight="1" x14ac:dyDescent="0.25">
      <c r="A50" s="9" t="s">
        <v>16</v>
      </c>
      <c r="B50" s="32"/>
      <c r="C50" s="297" t="s">
        <v>17</v>
      </c>
      <c r="D50" s="316"/>
      <c r="E50" s="316"/>
      <c r="F50" s="317"/>
      <c r="G50" s="33"/>
      <c r="H50" s="49"/>
      <c r="I50" s="50"/>
      <c r="J50" s="51"/>
      <c r="K50" s="52"/>
      <c r="L50" s="224">
        <f>SUM(L51:L58)</f>
        <v>16591049</v>
      </c>
      <c r="M50" s="32"/>
      <c r="N50" s="77" t="s">
        <v>18</v>
      </c>
      <c r="O50" s="41"/>
      <c r="P50" s="55"/>
      <c r="Q50" s="42"/>
      <c r="R50" s="34"/>
      <c r="S50" s="42"/>
      <c r="T50" s="42"/>
      <c r="U50" s="42"/>
      <c r="V50" s="42"/>
      <c r="W50" s="42"/>
      <c r="X50" s="42"/>
      <c r="Y50" s="43"/>
      <c r="Z50" s="43"/>
      <c r="AA50" s="43"/>
      <c r="AB50" s="43"/>
      <c r="AC50" s="43"/>
      <c r="AD50" s="43"/>
      <c r="AE50" s="43"/>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62"/>
      <c r="EC50" s="62"/>
      <c r="ED50" s="62"/>
      <c r="EE50" s="62"/>
      <c r="EF50" s="62"/>
      <c r="EG50" s="62"/>
      <c r="EH50" s="62"/>
      <c r="EI50" s="62"/>
      <c r="EJ50" s="62"/>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c r="GV50" s="62"/>
      <c r="GW50" s="62"/>
      <c r="GX50" s="62"/>
      <c r="GY50" s="62"/>
      <c r="GZ50" s="62"/>
      <c r="HA50" s="62"/>
      <c r="HB50" s="62"/>
      <c r="HC50" s="62"/>
      <c r="HD50" s="62"/>
      <c r="HE50" s="62"/>
      <c r="HF50" s="62"/>
      <c r="HG50" s="62"/>
      <c r="HH50" s="62"/>
      <c r="HI50" s="62"/>
      <c r="HJ50" s="62"/>
      <c r="HK50" s="62"/>
      <c r="HL50" s="62"/>
      <c r="HM50" s="62"/>
      <c r="HN50" s="62"/>
      <c r="HO50" s="62"/>
      <c r="HP50" s="62"/>
      <c r="HQ50" s="62"/>
      <c r="HR50" s="62"/>
      <c r="HS50" s="62"/>
      <c r="HT50" s="62"/>
      <c r="HU50" s="62"/>
      <c r="HV50" s="62"/>
      <c r="HW50" s="62"/>
      <c r="HX50" s="62"/>
      <c r="HY50" s="62"/>
      <c r="HZ50" s="62"/>
      <c r="IA50" s="62"/>
      <c r="IB50" s="62"/>
      <c r="IC50" s="62"/>
      <c r="ID50" s="62"/>
      <c r="IE50" s="62"/>
      <c r="IF50" s="62"/>
      <c r="IG50" s="62"/>
      <c r="IH50" s="62"/>
      <c r="II50" s="62"/>
      <c r="IJ50" s="62"/>
      <c r="IK50" s="62"/>
      <c r="IL50" s="62"/>
      <c r="IM50" s="62"/>
      <c r="IN50" s="62"/>
      <c r="IO50" s="62"/>
      <c r="IP50" s="62"/>
      <c r="IQ50" s="62"/>
      <c r="IR50" s="62"/>
      <c r="IS50" s="62"/>
      <c r="IT50" s="62"/>
      <c r="IU50" s="62"/>
      <c r="IV50" s="62"/>
      <c r="IW50" s="62"/>
      <c r="IX50" s="62"/>
      <c r="IY50" s="62"/>
      <c r="IZ50" s="62"/>
      <c r="JA50" s="62"/>
      <c r="JB50" s="62"/>
      <c r="JC50" s="62"/>
      <c r="JD50" s="62"/>
      <c r="JE50" s="62"/>
      <c r="JF50" s="62"/>
      <c r="JG50" s="62"/>
      <c r="JH50" s="62"/>
      <c r="JI50" s="62"/>
      <c r="JJ50" s="62"/>
      <c r="JK50" s="62"/>
      <c r="JL50" s="62"/>
      <c r="JM50" s="62"/>
      <c r="JN50" s="62"/>
      <c r="JO50" s="62"/>
      <c r="JP50" s="62"/>
      <c r="JQ50" s="62"/>
      <c r="JR50" s="62"/>
      <c r="JS50" s="62"/>
      <c r="JT50" s="62"/>
      <c r="JU50" s="62"/>
      <c r="JV50" s="62"/>
      <c r="JW50" s="62"/>
      <c r="JX50" s="62"/>
      <c r="JY50" s="62"/>
      <c r="JZ50" s="62"/>
      <c r="KA50" s="62"/>
      <c r="KB50" s="62"/>
      <c r="KC50" s="62"/>
      <c r="KD50" s="62"/>
      <c r="KE50" s="62"/>
      <c r="KF50" s="62"/>
      <c r="KG50" s="62"/>
      <c r="KH50" s="62"/>
      <c r="KI50" s="62"/>
      <c r="KJ50" s="62"/>
      <c r="KK50" s="62"/>
      <c r="KL50" s="62"/>
      <c r="KM50" s="62"/>
      <c r="KN50" s="62"/>
      <c r="KO50" s="62"/>
      <c r="KP50" s="62"/>
      <c r="KQ50" s="62"/>
      <c r="KR50" s="62"/>
      <c r="KS50" s="62"/>
      <c r="KT50" s="62"/>
      <c r="KU50" s="62"/>
      <c r="KV50" s="62"/>
      <c r="KW50" s="62"/>
      <c r="KX50" s="62"/>
      <c r="KY50" s="62"/>
      <c r="KZ50" s="62"/>
      <c r="LA50" s="62"/>
      <c r="LB50" s="62"/>
      <c r="LC50" s="62"/>
      <c r="LD50" s="62"/>
      <c r="LE50" s="62"/>
      <c r="LF50" s="62"/>
      <c r="LG50" s="62"/>
      <c r="LH50" s="62"/>
      <c r="LI50" s="62"/>
      <c r="LJ50" s="62"/>
      <c r="LK50" s="62"/>
      <c r="LL50" s="62"/>
      <c r="LM50" s="62"/>
      <c r="LN50" s="62"/>
      <c r="LO50" s="62"/>
      <c r="LP50" s="62"/>
      <c r="LQ50" s="62"/>
      <c r="LR50" s="62"/>
      <c r="LS50" s="62"/>
      <c r="LT50" s="62"/>
      <c r="LU50" s="62"/>
      <c r="LV50" s="62"/>
      <c r="LW50" s="62"/>
      <c r="LX50" s="62"/>
      <c r="LY50" s="62"/>
      <c r="LZ50" s="62"/>
      <c r="MA50" s="62"/>
      <c r="MB50" s="62"/>
      <c r="MC50" s="62"/>
      <c r="MD50" s="62"/>
      <c r="ME50" s="62"/>
      <c r="MF50" s="62"/>
      <c r="MG50" s="62"/>
      <c r="MH50" s="62"/>
      <c r="MI50" s="62"/>
      <c r="MJ50" s="62"/>
      <c r="MK50" s="62"/>
      <c r="ML50" s="62"/>
      <c r="MM50" s="62"/>
      <c r="MN50" s="62"/>
      <c r="MO50" s="62"/>
      <c r="MP50" s="62"/>
      <c r="MQ50" s="62"/>
      <c r="MR50" s="62"/>
      <c r="MS50" s="62"/>
      <c r="MT50" s="62"/>
      <c r="MU50" s="62"/>
      <c r="MV50" s="62"/>
      <c r="MW50" s="62"/>
      <c r="MX50" s="62"/>
      <c r="MY50" s="62"/>
      <c r="MZ50" s="62"/>
      <c r="NA50" s="62"/>
      <c r="NB50" s="62"/>
      <c r="NC50" s="62"/>
      <c r="ND50" s="62"/>
      <c r="NE50" s="62"/>
      <c r="NF50" s="62"/>
      <c r="NG50" s="62"/>
      <c r="NH50" s="62"/>
      <c r="NI50" s="62"/>
      <c r="NJ50" s="62"/>
      <c r="NK50" s="62"/>
      <c r="NL50" s="62"/>
      <c r="NM50" s="62"/>
      <c r="NN50" s="62"/>
      <c r="NO50" s="62"/>
      <c r="NP50" s="62"/>
      <c r="NQ50" s="62"/>
      <c r="NR50" s="62"/>
      <c r="NS50" s="62"/>
      <c r="NT50" s="62"/>
      <c r="NU50" s="62"/>
      <c r="NV50" s="62"/>
      <c r="NW50" s="62"/>
      <c r="NX50" s="62"/>
      <c r="NY50" s="62"/>
      <c r="NZ50" s="62"/>
      <c r="OA50" s="62"/>
      <c r="OB50" s="62"/>
      <c r="OC50" s="62"/>
      <c r="OD50" s="62"/>
      <c r="OE50" s="62"/>
      <c r="OF50" s="62"/>
      <c r="OG50" s="62"/>
      <c r="OH50" s="62"/>
      <c r="OI50" s="62"/>
      <c r="OJ50" s="62"/>
      <c r="OK50" s="62"/>
      <c r="OL50" s="62"/>
      <c r="OM50" s="62"/>
      <c r="ON50" s="62"/>
      <c r="OO50" s="62"/>
      <c r="OP50" s="62"/>
      <c r="OQ50" s="62"/>
      <c r="OR50" s="62"/>
      <c r="OS50" s="62"/>
      <c r="OT50" s="62"/>
      <c r="OU50" s="62"/>
      <c r="OV50" s="62"/>
      <c r="OW50" s="62"/>
      <c r="OX50" s="62"/>
      <c r="OY50" s="62"/>
      <c r="OZ50" s="62"/>
      <c r="PA50" s="62"/>
      <c r="PB50" s="62"/>
      <c r="PC50" s="62"/>
      <c r="PD50" s="62"/>
      <c r="PE50" s="62"/>
      <c r="PF50" s="62"/>
      <c r="PG50" s="62"/>
      <c r="PH50" s="62"/>
      <c r="PI50" s="62"/>
      <c r="PJ50" s="62"/>
      <c r="PK50" s="62"/>
      <c r="PL50" s="62"/>
      <c r="PM50" s="62"/>
      <c r="PN50" s="62"/>
      <c r="PO50" s="62"/>
      <c r="PP50" s="62"/>
      <c r="PQ50" s="62"/>
      <c r="PR50" s="62"/>
      <c r="PS50" s="62"/>
      <c r="PT50" s="62"/>
      <c r="PU50" s="62"/>
      <c r="PV50" s="62"/>
      <c r="PW50" s="62"/>
      <c r="PX50" s="62"/>
      <c r="PY50" s="62"/>
      <c r="PZ50" s="62"/>
      <c r="QA50" s="62"/>
      <c r="QB50" s="62"/>
      <c r="QC50" s="62"/>
      <c r="QD50" s="62"/>
      <c r="QE50" s="62"/>
      <c r="QF50" s="62"/>
      <c r="QG50" s="62"/>
      <c r="QH50" s="62"/>
      <c r="QI50" s="62"/>
      <c r="QJ50" s="62"/>
      <c r="QK50" s="62"/>
      <c r="QL50" s="62"/>
      <c r="QM50" s="62"/>
      <c r="QN50" s="62"/>
      <c r="QO50" s="62"/>
      <c r="QP50" s="62"/>
      <c r="QQ50" s="62"/>
      <c r="QR50" s="62"/>
      <c r="QS50" s="62"/>
      <c r="QT50" s="62"/>
      <c r="QU50" s="62"/>
      <c r="QV50" s="62"/>
      <c r="QW50" s="62"/>
      <c r="QX50" s="62"/>
      <c r="QY50" s="62"/>
      <c r="QZ50" s="62"/>
      <c r="RA50" s="62"/>
      <c r="RB50" s="62"/>
      <c r="RC50" s="62"/>
      <c r="RD50" s="62"/>
      <c r="RE50" s="62"/>
      <c r="RF50" s="62"/>
      <c r="RG50" s="62"/>
      <c r="RH50" s="62"/>
      <c r="RI50" s="62"/>
      <c r="RJ50" s="62"/>
      <c r="RK50" s="62"/>
      <c r="RL50" s="62"/>
      <c r="RM50" s="62"/>
      <c r="RN50" s="62"/>
      <c r="RO50" s="62"/>
      <c r="RP50" s="62"/>
      <c r="RQ50" s="62"/>
      <c r="RR50" s="62"/>
      <c r="RS50" s="62"/>
      <c r="RT50" s="62"/>
      <c r="RU50" s="62"/>
      <c r="RV50" s="62"/>
      <c r="RW50" s="62"/>
      <c r="RX50" s="62"/>
      <c r="RY50" s="62"/>
      <c r="RZ50" s="62"/>
      <c r="SA50" s="62"/>
      <c r="SB50" s="62"/>
      <c r="SC50" s="62"/>
      <c r="SD50" s="62"/>
      <c r="SE50" s="62"/>
      <c r="SF50" s="62"/>
      <c r="SG50" s="62"/>
      <c r="SH50" s="62"/>
      <c r="SI50" s="62"/>
      <c r="SJ50" s="62"/>
      <c r="SK50" s="62"/>
      <c r="SL50" s="62"/>
      <c r="SM50" s="62"/>
    </row>
    <row r="51" spans="1:548" s="75" customFormat="1" ht="34.5" customHeight="1" x14ac:dyDescent="0.25">
      <c r="A51" s="55" t="s">
        <v>11</v>
      </c>
      <c r="B51" s="55"/>
      <c r="C51" s="294" t="s">
        <v>67</v>
      </c>
      <c r="D51" s="316"/>
      <c r="E51" s="316"/>
      <c r="F51" s="317"/>
      <c r="G51" s="92" t="s">
        <v>48</v>
      </c>
      <c r="H51" s="79"/>
      <c r="I51" s="83">
        <f>(55.03*100/400)*(32-(10-3))*1</f>
        <v>343.9375</v>
      </c>
      <c r="J51" s="55">
        <v>7300</v>
      </c>
      <c r="K51" s="93">
        <v>0.7</v>
      </c>
      <c r="L51" s="80">
        <f>ROUND(PRODUCT(I51:K51),0)</f>
        <v>1757521</v>
      </c>
      <c r="M51" s="55"/>
      <c r="N51" s="77"/>
      <c r="O51" s="84"/>
      <c r="P51" s="85"/>
      <c r="Q51" s="86"/>
      <c r="R51" s="34"/>
      <c r="S51" s="48"/>
      <c r="T51" s="87"/>
      <c r="U51" s="88"/>
      <c r="V51" s="89"/>
      <c r="W51" s="90"/>
      <c r="X51" s="89"/>
      <c r="Y51" s="89"/>
      <c r="Z51" s="89"/>
      <c r="AA51" s="89"/>
      <c r="AB51" s="89"/>
      <c r="AC51" s="89"/>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87"/>
      <c r="FS51" s="87"/>
      <c r="FT51" s="87"/>
      <c r="FU51" s="87"/>
      <c r="FV51" s="87"/>
      <c r="FW51" s="87"/>
      <c r="FX51" s="87"/>
      <c r="FY51" s="87"/>
      <c r="FZ51" s="87"/>
      <c r="GA51" s="87"/>
      <c r="GB51" s="87"/>
      <c r="GC51" s="87"/>
      <c r="GD51" s="87"/>
      <c r="GE51" s="87"/>
      <c r="GF51" s="87"/>
      <c r="GG51" s="87"/>
      <c r="GH51" s="87"/>
      <c r="GI51" s="87"/>
      <c r="GJ51" s="87"/>
      <c r="GK51" s="87"/>
      <c r="GL51" s="87"/>
      <c r="GM51" s="87"/>
      <c r="GN51" s="87"/>
      <c r="GO51" s="87"/>
      <c r="GP51" s="87"/>
      <c r="GQ51" s="87"/>
      <c r="GR51" s="87"/>
      <c r="GS51" s="87"/>
      <c r="GT51" s="87"/>
      <c r="GU51" s="87"/>
      <c r="GV51" s="87"/>
      <c r="GW51" s="87"/>
      <c r="GX51" s="87"/>
      <c r="GY51" s="87"/>
      <c r="GZ51" s="87"/>
      <c r="HA51" s="87"/>
      <c r="HB51" s="87"/>
      <c r="HC51" s="87"/>
      <c r="HD51" s="87"/>
      <c r="HE51" s="87"/>
      <c r="HF51" s="87"/>
      <c r="HG51" s="87"/>
      <c r="HH51" s="87"/>
      <c r="HI51" s="87"/>
      <c r="HJ51" s="87"/>
      <c r="HK51" s="87"/>
      <c r="HL51" s="87"/>
      <c r="HM51" s="87"/>
      <c r="HN51" s="87"/>
      <c r="HO51" s="87"/>
      <c r="HP51" s="87"/>
      <c r="HQ51" s="87"/>
      <c r="HR51" s="87"/>
      <c r="HS51" s="87"/>
      <c r="HT51" s="87"/>
      <c r="HU51" s="87"/>
      <c r="HV51" s="87"/>
      <c r="HW51" s="87"/>
      <c r="HX51" s="87"/>
      <c r="HY51" s="87"/>
      <c r="HZ51" s="87"/>
      <c r="IA51" s="87"/>
      <c r="IB51" s="87"/>
      <c r="IC51" s="87"/>
      <c r="ID51" s="87"/>
      <c r="IE51" s="87"/>
      <c r="IF51" s="87"/>
      <c r="IG51" s="87"/>
      <c r="IH51" s="87"/>
      <c r="II51" s="87"/>
      <c r="IJ51" s="87"/>
      <c r="IK51" s="87"/>
      <c r="IL51" s="87"/>
      <c r="IM51" s="87"/>
      <c r="IN51" s="87"/>
      <c r="IO51" s="87"/>
      <c r="IP51" s="87"/>
      <c r="IQ51" s="87"/>
      <c r="IR51" s="87"/>
      <c r="IS51" s="87"/>
      <c r="IT51" s="87"/>
      <c r="IU51" s="87"/>
      <c r="IV51" s="87"/>
      <c r="IW51" s="87"/>
      <c r="IX51" s="87"/>
      <c r="IY51" s="87"/>
      <c r="IZ51" s="87"/>
      <c r="JA51" s="87"/>
      <c r="JB51" s="87"/>
      <c r="JC51" s="87"/>
      <c r="JD51" s="87"/>
      <c r="JE51" s="87"/>
      <c r="JF51" s="87"/>
      <c r="JG51" s="87"/>
      <c r="JH51" s="87"/>
      <c r="JI51" s="87"/>
      <c r="JJ51" s="87"/>
      <c r="JK51" s="87"/>
      <c r="JL51" s="87"/>
      <c r="JM51" s="87"/>
      <c r="JN51" s="87"/>
      <c r="JO51" s="87"/>
      <c r="JP51" s="87"/>
      <c r="JQ51" s="87"/>
      <c r="JR51" s="87"/>
      <c r="JS51" s="87"/>
      <c r="JT51" s="87"/>
      <c r="JU51" s="87"/>
      <c r="JV51" s="87"/>
      <c r="JW51" s="87"/>
      <c r="JX51" s="87"/>
      <c r="JY51" s="87"/>
      <c r="JZ51" s="87"/>
      <c r="KA51" s="87"/>
      <c r="KB51" s="87"/>
      <c r="KC51" s="87"/>
      <c r="KD51" s="87"/>
      <c r="KE51" s="87"/>
      <c r="KF51" s="87"/>
      <c r="KG51" s="87"/>
      <c r="KH51" s="87"/>
      <c r="KI51" s="87"/>
      <c r="KJ51" s="87"/>
      <c r="KK51" s="87"/>
      <c r="KL51" s="87"/>
      <c r="KM51" s="87"/>
      <c r="KN51" s="87"/>
      <c r="KO51" s="87"/>
      <c r="KP51" s="87"/>
      <c r="KQ51" s="87"/>
      <c r="KR51" s="87"/>
      <c r="KS51" s="87"/>
      <c r="KT51" s="87"/>
      <c r="KU51" s="87"/>
      <c r="KV51" s="87"/>
      <c r="KW51" s="87"/>
      <c r="KX51" s="87"/>
      <c r="KY51" s="87"/>
      <c r="KZ51" s="87"/>
      <c r="LA51" s="87"/>
      <c r="LB51" s="87"/>
      <c r="LC51" s="87"/>
      <c r="LD51" s="87"/>
      <c r="LE51" s="87"/>
      <c r="LF51" s="87"/>
      <c r="LG51" s="87"/>
      <c r="LH51" s="87"/>
      <c r="LI51" s="87"/>
      <c r="LJ51" s="87"/>
      <c r="LK51" s="87"/>
      <c r="LL51" s="87"/>
      <c r="LM51" s="87"/>
      <c r="LN51" s="87"/>
      <c r="LO51" s="87"/>
      <c r="LP51" s="87"/>
      <c r="LQ51" s="87"/>
      <c r="LR51" s="87"/>
      <c r="LS51" s="87"/>
      <c r="LT51" s="87"/>
      <c r="LU51" s="87"/>
      <c r="LV51" s="87"/>
      <c r="LW51" s="87"/>
      <c r="LX51" s="87"/>
      <c r="LY51" s="87"/>
      <c r="LZ51" s="87"/>
      <c r="MA51" s="87"/>
      <c r="MB51" s="87"/>
      <c r="MC51" s="87"/>
      <c r="MD51" s="87"/>
      <c r="ME51" s="87"/>
      <c r="MF51" s="87"/>
      <c r="MG51" s="87"/>
      <c r="MH51" s="87"/>
      <c r="MI51" s="87"/>
      <c r="MJ51" s="87"/>
      <c r="MK51" s="87"/>
      <c r="ML51" s="87"/>
      <c r="MM51" s="87"/>
      <c r="MN51" s="87"/>
      <c r="MO51" s="87"/>
      <c r="MP51" s="87"/>
      <c r="MQ51" s="87"/>
      <c r="MR51" s="87"/>
      <c r="MS51" s="87"/>
      <c r="MT51" s="87"/>
      <c r="MU51" s="87"/>
      <c r="MV51" s="87"/>
      <c r="MW51" s="87"/>
      <c r="MX51" s="87"/>
      <c r="MY51" s="87"/>
      <c r="MZ51" s="87"/>
      <c r="NA51" s="87"/>
      <c r="NB51" s="87"/>
      <c r="NC51" s="87"/>
      <c r="ND51" s="87"/>
      <c r="NE51" s="87"/>
      <c r="NF51" s="87"/>
      <c r="NG51" s="87"/>
      <c r="NH51" s="87"/>
      <c r="NI51" s="87"/>
      <c r="NJ51" s="87"/>
      <c r="NK51" s="87"/>
      <c r="NL51" s="87"/>
      <c r="NM51" s="87"/>
      <c r="NN51" s="87"/>
      <c r="NO51" s="87"/>
      <c r="NP51" s="87"/>
      <c r="NQ51" s="87"/>
      <c r="NR51" s="87"/>
      <c r="NS51" s="87"/>
      <c r="NT51" s="87"/>
      <c r="NU51" s="87"/>
      <c r="NV51" s="87"/>
      <c r="NW51" s="87"/>
      <c r="NX51" s="87"/>
      <c r="NY51" s="87"/>
      <c r="NZ51" s="87"/>
      <c r="OA51" s="87"/>
      <c r="OB51" s="87"/>
      <c r="OC51" s="87"/>
      <c r="OD51" s="87"/>
      <c r="OE51" s="87"/>
      <c r="OF51" s="87"/>
      <c r="OG51" s="87"/>
      <c r="OH51" s="87"/>
      <c r="OI51" s="87"/>
      <c r="OJ51" s="87"/>
      <c r="OK51" s="87"/>
      <c r="OL51" s="87"/>
      <c r="OM51" s="87"/>
      <c r="ON51" s="87"/>
      <c r="OO51" s="87"/>
      <c r="OP51" s="87"/>
      <c r="OQ51" s="87"/>
      <c r="OR51" s="87"/>
      <c r="OS51" s="87"/>
      <c r="OT51" s="87"/>
      <c r="OU51" s="87"/>
      <c r="OV51" s="87"/>
      <c r="OW51" s="87"/>
      <c r="OX51" s="87"/>
      <c r="OY51" s="87"/>
      <c r="OZ51" s="87"/>
      <c r="PA51" s="87"/>
      <c r="PB51" s="87"/>
      <c r="PC51" s="87"/>
      <c r="PD51" s="87"/>
      <c r="PE51" s="87"/>
      <c r="PF51" s="87"/>
      <c r="PG51" s="87"/>
      <c r="PH51" s="87"/>
      <c r="PI51" s="87"/>
      <c r="PJ51" s="87"/>
      <c r="PK51" s="87"/>
      <c r="PL51" s="87"/>
      <c r="PM51" s="87"/>
      <c r="PN51" s="87"/>
      <c r="PO51" s="87"/>
      <c r="PP51" s="87"/>
      <c r="PQ51" s="87"/>
      <c r="PR51" s="87"/>
      <c r="PS51" s="87"/>
      <c r="PT51" s="87"/>
      <c r="PU51" s="87"/>
      <c r="PV51" s="87"/>
      <c r="PW51" s="87"/>
      <c r="PX51" s="87"/>
      <c r="PY51" s="87"/>
      <c r="PZ51" s="87"/>
      <c r="QA51" s="87"/>
      <c r="QB51" s="87"/>
      <c r="QC51" s="87"/>
      <c r="QD51" s="87"/>
      <c r="QE51" s="87"/>
      <c r="QF51" s="87"/>
      <c r="QG51" s="87"/>
      <c r="QH51" s="87"/>
      <c r="QI51" s="87"/>
      <c r="QJ51" s="87"/>
      <c r="QK51" s="87"/>
      <c r="QL51" s="87"/>
      <c r="QM51" s="87"/>
      <c r="QN51" s="87"/>
      <c r="QO51" s="87"/>
      <c r="QP51" s="87"/>
      <c r="QQ51" s="87"/>
      <c r="QR51" s="87"/>
      <c r="QS51" s="87"/>
      <c r="QT51" s="87"/>
      <c r="QU51" s="87"/>
      <c r="QV51" s="87"/>
      <c r="QW51" s="87"/>
      <c r="QX51" s="87"/>
      <c r="QY51" s="87"/>
      <c r="QZ51" s="87"/>
      <c r="RA51" s="87"/>
      <c r="RB51" s="87"/>
      <c r="RC51" s="87"/>
      <c r="RD51" s="87"/>
      <c r="RE51" s="87"/>
      <c r="RF51" s="87"/>
      <c r="RG51" s="87"/>
      <c r="RH51" s="87"/>
      <c r="RI51" s="87"/>
      <c r="RJ51" s="87"/>
      <c r="RK51" s="87"/>
      <c r="RL51" s="87"/>
      <c r="RM51" s="87"/>
      <c r="RN51" s="87"/>
      <c r="RO51" s="87"/>
      <c r="RP51" s="87"/>
      <c r="RQ51" s="87"/>
      <c r="RR51" s="87"/>
      <c r="RS51" s="87"/>
      <c r="RT51" s="87"/>
      <c r="RU51" s="87"/>
      <c r="RV51" s="87"/>
      <c r="RW51" s="87"/>
      <c r="RX51" s="87"/>
      <c r="RY51" s="87"/>
      <c r="RZ51" s="87"/>
      <c r="SA51" s="87"/>
      <c r="SB51" s="87"/>
      <c r="SC51" s="87"/>
      <c r="SD51" s="87"/>
      <c r="SE51" s="87"/>
      <c r="SF51" s="87"/>
      <c r="SG51" s="87"/>
      <c r="SH51" s="87"/>
      <c r="SI51" s="87"/>
      <c r="SJ51" s="87"/>
      <c r="SK51" s="87"/>
      <c r="SL51" s="87"/>
      <c r="SM51" s="87"/>
      <c r="SN51" s="87"/>
      <c r="SO51" s="87"/>
      <c r="SP51" s="87"/>
      <c r="SQ51" s="87"/>
      <c r="SR51" s="87"/>
      <c r="SS51" s="87"/>
      <c r="ST51" s="87"/>
      <c r="SU51" s="87"/>
      <c r="SV51" s="87"/>
      <c r="SW51" s="87"/>
      <c r="SX51" s="87"/>
      <c r="SY51" s="87"/>
      <c r="SZ51" s="87"/>
      <c r="TA51" s="87"/>
      <c r="TB51" s="87"/>
      <c r="TC51" s="87"/>
      <c r="TD51" s="87"/>
      <c r="TE51" s="87"/>
      <c r="TF51" s="87"/>
      <c r="TG51" s="87"/>
      <c r="TH51" s="87"/>
      <c r="TI51" s="87"/>
      <c r="TJ51" s="87"/>
      <c r="TK51" s="87"/>
      <c r="TL51" s="87"/>
      <c r="TM51" s="87"/>
      <c r="TN51" s="87"/>
      <c r="TO51" s="87"/>
      <c r="TP51" s="87"/>
      <c r="TQ51" s="87"/>
      <c r="TR51" s="87"/>
      <c r="TS51" s="87"/>
      <c r="TT51" s="87"/>
      <c r="TU51" s="87"/>
      <c r="TV51" s="87"/>
      <c r="TW51" s="87"/>
      <c r="TX51" s="87"/>
      <c r="TY51" s="87"/>
      <c r="TZ51" s="87"/>
      <c r="UA51" s="87"/>
      <c r="UB51" s="91"/>
    </row>
    <row r="52" spans="1:548" s="75" customFormat="1" ht="34.5" customHeight="1" x14ac:dyDescent="0.25">
      <c r="A52" s="55" t="s">
        <v>11</v>
      </c>
      <c r="B52" s="55"/>
      <c r="C52" s="294" t="s">
        <v>68</v>
      </c>
      <c r="D52" s="316"/>
      <c r="E52" s="316"/>
      <c r="F52" s="317"/>
      <c r="G52" s="92" t="s">
        <v>48</v>
      </c>
      <c r="H52" s="79"/>
      <c r="I52" s="83">
        <f>(55.03*100/400)*(32-(8-3))*2</f>
        <v>742.90499999999997</v>
      </c>
      <c r="J52" s="55">
        <v>7300</v>
      </c>
      <c r="K52" s="93">
        <v>0.7</v>
      </c>
      <c r="L52" s="80">
        <f>ROUND(PRODUCT(I52:K52),0)</f>
        <v>3796245</v>
      </c>
      <c r="M52" s="55"/>
      <c r="N52" s="77"/>
      <c r="O52" s="84"/>
      <c r="P52" s="85"/>
      <c r="Q52" s="86"/>
      <c r="R52" s="34"/>
      <c r="S52" s="48"/>
      <c r="T52" s="87"/>
      <c r="U52" s="88"/>
      <c r="V52" s="89"/>
      <c r="W52" s="90"/>
      <c r="X52" s="89"/>
      <c r="Y52" s="89"/>
      <c r="Z52" s="89"/>
      <c r="AA52" s="89"/>
      <c r="AB52" s="89"/>
      <c r="AC52" s="89"/>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c r="DO52" s="87"/>
      <c r="DP52" s="87"/>
      <c r="DQ52" s="87"/>
      <c r="DR52" s="87"/>
      <c r="DS52" s="87"/>
      <c r="DT52" s="87"/>
      <c r="DU52" s="87"/>
      <c r="DV52" s="87"/>
      <c r="DW52" s="87"/>
      <c r="DX52" s="87"/>
      <c r="DY52" s="87"/>
      <c r="DZ52" s="87"/>
      <c r="EA52" s="87"/>
      <c r="EB52" s="87"/>
      <c r="EC52" s="87"/>
      <c r="ED52" s="87"/>
      <c r="EE52" s="87"/>
      <c r="EF52" s="87"/>
      <c r="EG52" s="87"/>
      <c r="EH52" s="87"/>
      <c r="EI52" s="87"/>
      <c r="EJ52" s="87"/>
      <c r="EK52" s="87"/>
      <c r="EL52" s="87"/>
      <c r="EM52" s="87"/>
      <c r="EN52" s="87"/>
      <c r="EO52" s="87"/>
      <c r="EP52" s="87"/>
      <c r="EQ52" s="87"/>
      <c r="ER52" s="87"/>
      <c r="ES52" s="87"/>
      <c r="ET52" s="87"/>
      <c r="EU52" s="87"/>
      <c r="EV52" s="87"/>
      <c r="EW52" s="87"/>
      <c r="EX52" s="87"/>
      <c r="EY52" s="87"/>
      <c r="EZ52" s="87"/>
      <c r="FA52" s="87"/>
      <c r="FB52" s="87"/>
      <c r="FC52" s="87"/>
      <c r="FD52" s="87"/>
      <c r="FE52" s="87"/>
      <c r="FF52" s="87"/>
      <c r="FG52" s="87"/>
      <c r="FH52" s="87"/>
      <c r="FI52" s="87"/>
      <c r="FJ52" s="87"/>
      <c r="FK52" s="87"/>
      <c r="FL52" s="87"/>
      <c r="FM52" s="87"/>
      <c r="FN52" s="87"/>
      <c r="FO52" s="87"/>
      <c r="FP52" s="87"/>
      <c r="FQ52" s="87"/>
      <c r="FR52" s="87"/>
      <c r="FS52" s="87"/>
      <c r="FT52" s="87"/>
      <c r="FU52" s="87"/>
      <c r="FV52" s="87"/>
      <c r="FW52" s="87"/>
      <c r="FX52" s="87"/>
      <c r="FY52" s="87"/>
      <c r="FZ52" s="87"/>
      <c r="GA52" s="87"/>
      <c r="GB52" s="87"/>
      <c r="GC52" s="87"/>
      <c r="GD52" s="87"/>
      <c r="GE52" s="87"/>
      <c r="GF52" s="87"/>
      <c r="GG52" s="87"/>
      <c r="GH52" s="87"/>
      <c r="GI52" s="87"/>
      <c r="GJ52" s="87"/>
      <c r="GK52" s="87"/>
      <c r="GL52" s="87"/>
      <c r="GM52" s="87"/>
      <c r="GN52" s="87"/>
      <c r="GO52" s="87"/>
      <c r="GP52" s="87"/>
      <c r="GQ52" s="87"/>
      <c r="GR52" s="87"/>
      <c r="GS52" s="87"/>
      <c r="GT52" s="87"/>
      <c r="GU52" s="87"/>
      <c r="GV52" s="87"/>
      <c r="GW52" s="87"/>
      <c r="GX52" s="87"/>
      <c r="GY52" s="87"/>
      <c r="GZ52" s="87"/>
      <c r="HA52" s="87"/>
      <c r="HB52" s="87"/>
      <c r="HC52" s="87"/>
      <c r="HD52" s="87"/>
      <c r="HE52" s="87"/>
      <c r="HF52" s="87"/>
      <c r="HG52" s="87"/>
      <c r="HH52" s="87"/>
      <c r="HI52" s="87"/>
      <c r="HJ52" s="87"/>
      <c r="HK52" s="87"/>
      <c r="HL52" s="87"/>
      <c r="HM52" s="87"/>
      <c r="HN52" s="87"/>
      <c r="HO52" s="87"/>
      <c r="HP52" s="87"/>
      <c r="HQ52" s="87"/>
      <c r="HR52" s="87"/>
      <c r="HS52" s="87"/>
      <c r="HT52" s="87"/>
      <c r="HU52" s="87"/>
      <c r="HV52" s="87"/>
      <c r="HW52" s="87"/>
      <c r="HX52" s="87"/>
      <c r="HY52" s="87"/>
      <c r="HZ52" s="87"/>
      <c r="IA52" s="87"/>
      <c r="IB52" s="87"/>
      <c r="IC52" s="87"/>
      <c r="ID52" s="87"/>
      <c r="IE52" s="87"/>
      <c r="IF52" s="87"/>
      <c r="IG52" s="87"/>
      <c r="IH52" s="87"/>
      <c r="II52" s="87"/>
      <c r="IJ52" s="87"/>
      <c r="IK52" s="87"/>
      <c r="IL52" s="87"/>
      <c r="IM52" s="87"/>
      <c r="IN52" s="87"/>
      <c r="IO52" s="87"/>
      <c r="IP52" s="87"/>
      <c r="IQ52" s="87"/>
      <c r="IR52" s="87"/>
      <c r="IS52" s="87"/>
      <c r="IT52" s="87"/>
      <c r="IU52" s="87"/>
      <c r="IV52" s="87"/>
      <c r="IW52" s="87"/>
      <c r="IX52" s="87"/>
      <c r="IY52" s="87"/>
      <c r="IZ52" s="87"/>
      <c r="JA52" s="87"/>
      <c r="JB52" s="87"/>
      <c r="JC52" s="87"/>
      <c r="JD52" s="87"/>
      <c r="JE52" s="87"/>
      <c r="JF52" s="87"/>
      <c r="JG52" s="87"/>
      <c r="JH52" s="87"/>
      <c r="JI52" s="87"/>
      <c r="JJ52" s="87"/>
      <c r="JK52" s="87"/>
      <c r="JL52" s="87"/>
      <c r="JM52" s="87"/>
      <c r="JN52" s="87"/>
      <c r="JO52" s="87"/>
      <c r="JP52" s="87"/>
      <c r="JQ52" s="87"/>
      <c r="JR52" s="87"/>
      <c r="JS52" s="87"/>
      <c r="JT52" s="87"/>
      <c r="JU52" s="87"/>
      <c r="JV52" s="87"/>
      <c r="JW52" s="87"/>
      <c r="JX52" s="87"/>
      <c r="JY52" s="87"/>
      <c r="JZ52" s="87"/>
      <c r="KA52" s="87"/>
      <c r="KB52" s="87"/>
      <c r="KC52" s="87"/>
      <c r="KD52" s="87"/>
      <c r="KE52" s="87"/>
      <c r="KF52" s="87"/>
      <c r="KG52" s="87"/>
      <c r="KH52" s="87"/>
      <c r="KI52" s="87"/>
      <c r="KJ52" s="87"/>
      <c r="KK52" s="87"/>
      <c r="KL52" s="87"/>
      <c r="KM52" s="87"/>
      <c r="KN52" s="87"/>
      <c r="KO52" s="87"/>
      <c r="KP52" s="87"/>
      <c r="KQ52" s="87"/>
      <c r="KR52" s="87"/>
      <c r="KS52" s="87"/>
      <c r="KT52" s="87"/>
      <c r="KU52" s="87"/>
      <c r="KV52" s="87"/>
      <c r="KW52" s="87"/>
      <c r="KX52" s="87"/>
      <c r="KY52" s="87"/>
      <c r="KZ52" s="87"/>
      <c r="LA52" s="87"/>
      <c r="LB52" s="87"/>
      <c r="LC52" s="87"/>
      <c r="LD52" s="87"/>
      <c r="LE52" s="87"/>
      <c r="LF52" s="87"/>
      <c r="LG52" s="87"/>
      <c r="LH52" s="87"/>
      <c r="LI52" s="87"/>
      <c r="LJ52" s="87"/>
      <c r="LK52" s="87"/>
      <c r="LL52" s="87"/>
      <c r="LM52" s="87"/>
      <c r="LN52" s="87"/>
      <c r="LO52" s="87"/>
      <c r="LP52" s="87"/>
      <c r="LQ52" s="87"/>
      <c r="LR52" s="87"/>
      <c r="LS52" s="87"/>
      <c r="LT52" s="87"/>
      <c r="LU52" s="87"/>
      <c r="LV52" s="87"/>
      <c r="LW52" s="87"/>
      <c r="LX52" s="87"/>
      <c r="LY52" s="87"/>
      <c r="LZ52" s="87"/>
      <c r="MA52" s="87"/>
      <c r="MB52" s="87"/>
      <c r="MC52" s="87"/>
      <c r="MD52" s="87"/>
      <c r="ME52" s="87"/>
      <c r="MF52" s="87"/>
      <c r="MG52" s="87"/>
      <c r="MH52" s="87"/>
      <c r="MI52" s="87"/>
      <c r="MJ52" s="87"/>
      <c r="MK52" s="87"/>
      <c r="ML52" s="87"/>
      <c r="MM52" s="87"/>
      <c r="MN52" s="87"/>
      <c r="MO52" s="87"/>
      <c r="MP52" s="87"/>
      <c r="MQ52" s="87"/>
      <c r="MR52" s="87"/>
      <c r="MS52" s="87"/>
      <c r="MT52" s="87"/>
      <c r="MU52" s="87"/>
      <c r="MV52" s="87"/>
      <c r="MW52" s="87"/>
      <c r="MX52" s="87"/>
      <c r="MY52" s="87"/>
      <c r="MZ52" s="87"/>
      <c r="NA52" s="87"/>
      <c r="NB52" s="87"/>
      <c r="NC52" s="87"/>
      <c r="ND52" s="87"/>
      <c r="NE52" s="87"/>
      <c r="NF52" s="87"/>
      <c r="NG52" s="87"/>
      <c r="NH52" s="87"/>
      <c r="NI52" s="87"/>
      <c r="NJ52" s="87"/>
      <c r="NK52" s="87"/>
      <c r="NL52" s="87"/>
      <c r="NM52" s="87"/>
      <c r="NN52" s="87"/>
      <c r="NO52" s="87"/>
      <c r="NP52" s="87"/>
      <c r="NQ52" s="87"/>
      <c r="NR52" s="87"/>
      <c r="NS52" s="87"/>
      <c r="NT52" s="87"/>
      <c r="NU52" s="87"/>
      <c r="NV52" s="87"/>
      <c r="NW52" s="87"/>
      <c r="NX52" s="87"/>
      <c r="NY52" s="87"/>
      <c r="NZ52" s="87"/>
      <c r="OA52" s="87"/>
      <c r="OB52" s="87"/>
      <c r="OC52" s="87"/>
      <c r="OD52" s="87"/>
      <c r="OE52" s="87"/>
      <c r="OF52" s="87"/>
      <c r="OG52" s="87"/>
      <c r="OH52" s="87"/>
      <c r="OI52" s="87"/>
      <c r="OJ52" s="87"/>
      <c r="OK52" s="87"/>
      <c r="OL52" s="87"/>
      <c r="OM52" s="87"/>
      <c r="ON52" s="87"/>
      <c r="OO52" s="87"/>
      <c r="OP52" s="87"/>
      <c r="OQ52" s="87"/>
      <c r="OR52" s="87"/>
      <c r="OS52" s="87"/>
      <c r="OT52" s="87"/>
      <c r="OU52" s="87"/>
      <c r="OV52" s="87"/>
      <c r="OW52" s="87"/>
      <c r="OX52" s="87"/>
      <c r="OY52" s="87"/>
      <c r="OZ52" s="87"/>
      <c r="PA52" s="87"/>
      <c r="PB52" s="87"/>
      <c r="PC52" s="87"/>
      <c r="PD52" s="87"/>
      <c r="PE52" s="87"/>
      <c r="PF52" s="87"/>
      <c r="PG52" s="87"/>
      <c r="PH52" s="87"/>
      <c r="PI52" s="87"/>
      <c r="PJ52" s="87"/>
      <c r="PK52" s="87"/>
      <c r="PL52" s="87"/>
      <c r="PM52" s="87"/>
      <c r="PN52" s="87"/>
      <c r="PO52" s="87"/>
      <c r="PP52" s="87"/>
      <c r="PQ52" s="87"/>
      <c r="PR52" s="87"/>
      <c r="PS52" s="87"/>
      <c r="PT52" s="87"/>
      <c r="PU52" s="87"/>
      <c r="PV52" s="87"/>
      <c r="PW52" s="87"/>
      <c r="PX52" s="87"/>
      <c r="PY52" s="87"/>
      <c r="PZ52" s="87"/>
      <c r="QA52" s="87"/>
      <c r="QB52" s="87"/>
      <c r="QC52" s="87"/>
      <c r="QD52" s="87"/>
      <c r="QE52" s="87"/>
      <c r="QF52" s="87"/>
      <c r="QG52" s="87"/>
      <c r="QH52" s="87"/>
      <c r="QI52" s="87"/>
      <c r="QJ52" s="87"/>
      <c r="QK52" s="87"/>
      <c r="QL52" s="87"/>
      <c r="QM52" s="87"/>
      <c r="QN52" s="87"/>
      <c r="QO52" s="87"/>
      <c r="QP52" s="87"/>
      <c r="QQ52" s="87"/>
      <c r="QR52" s="87"/>
      <c r="QS52" s="87"/>
      <c r="QT52" s="87"/>
      <c r="QU52" s="87"/>
      <c r="QV52" s="87"/>
      <c r="QW52" s="87"/>
      <c r="QX52" s="87"/>
      <c r="QY52" s="87"/>
      <c r="QZ52" s="87"/>
      <c r="RA52" s="87"/>
      <c r="RB52" s="87"/>
      <c r="RC52" s="87"/>
      <c r="RD52" s="87"/>
      <c r="RE52" s="87"/>
      <c r="RF52" s="87"/>
      <c r="RG52" s="87"/>
      <c r="RH52" s="87"/>
      <c r="RI52" s="87"/>
      <c r="RJ52" s="87"/>
      <c r="RK52" s="87"/>
      <c r="RL52" s="87"/>
      <c r="RM52" s="87"/>
      <c r="RN52" s="87"/>
      <c r="RO52" s="87"/>
      <c r="RP52" s="87"/>
      <c r="RQ52" s="87"/>
      <c r="RR52" s="87"/>
      <c r="RS52" s="87"/>
      <c r="RT52" s="87"/>
      <c r="RU52" s="87"/>
      <c r="RV52" s="87"/>
      <c r="RW52" s="87"/>
      <c r="RX52" s="87"/>
      <c r="RY52" s="87"/>
      <c r="RZ52" s="87"/>
      <c r="SA52" s="87"/>
      <c r="SB52" s="87"/>
      <c r="SC52" s="87"/>
      <c r="SD52" s="87"/>
      <c r="SE52" s="87"/>
      <c r="SF52" s="87"/>
      <c r="SG52" s="87"/>
      <c r="SH52" s="87"/>
      <c r="SI52" s="87"/>
      <c r="SJ52" s="87"/>
      <c r="SK52" s="87"/>
      <c r="SL52" s="87"/>
      <c r="SM52" s="87"/>
      <c r="SN52" s="87"/>
      <c r="SO52" s="87"/>
      <c r="SP52" s="87"/>
      <c r="SQ52" s="87"/>
      <c r="SR52" s="87"/>
      <c r="SS52" s="87"/>
      <c r="ST52" s="87"/>
      <c r="SU52" s="87"/>
      <c r="SV52" s="87"/>
      <c r="SW52" s="87"/>
      <c r="SX52" s="87"/>
      <c r="SY52" s="87"/>
      <c r="SZ52" s="87"/>
      <c r="TA52" s="87"/>
      <c r="TB52" s="87"/>
      <c r="TC52" s="87"/>
      <c r="TD52" s="87"/>
      <c r="TE52" s="87"/>
      <c r="TF52" s="87"/>
      <c r="TG52" s="87"/>
      <c r="TH52" s="87"/>
      <c r="TI52" s="87"/>
      <c r="TJ52" s="87"/>
      <c r="TK52" s="87"/>
      <c r="TL52" s="87"/>
      <c r="TM52" s="87"/>
      <c r="TN52" s="87"/>
      <c r="TO52" s="87"/>
      <c r="TP52" s="87"/>
      <c r="TQ52" s="87"/>
      <c r="TR52" s="87"/>
      <c r="TS52" s="87"/>
      <c r="TT52" s="87"/>
      <c r="TU52" s="87"/>
      <c r="TV52" s="87"/>
      <c r="TW52" s="87"/>
      <c r="TX52" s="87"/>
      <c r="TY52" s="87"/>
      <c r="TZ52" s="87"/>
      <c r="UA52" s="87"/>
      <c r="UB52" s="91"/>
    </row>
    <row r="53" spans="1:548" s="99" customFormat="1" ht="29.25" customHeight="1" x14ac:dyDescent="0.25">
      <c r="A53" s="55"/>
      <c r="B53" s="9"/>
      <c r="C53" s="300" t="s">
        <v>69</v>
      </c>
      <c r="D53" s="316"/>
      <c r="E53" s="316"/>
      <c r="F53" s="317"/>
      <c r="G53" s="55" t="s">
        <v>48</v>
      </c>
      <c r="H53" s="92"/>
      <c r="I53" s="83">
        <f>(161.02*100/400)*(12-(10-3))*1</f>
        <v>201.27500000000001</v>
      </c>
      <c r="J53" s="55">
        <v>10600</v>
      </c>
      <c r="K53" s="93">
        <v>0.7</v>
      </c>
      <c r="L53" s="80">
        <f>ROUND(PRODUCT(I53:K53),0)</f>
        <v>1493461</v>
      </c>
      <c r="M53" s="55"/>
      <c r="N53" s="77"/>
      <c r="O53" s="94"/>
      <c r="P53" s="81"/>
      <c r="Q53" s="33"/>
      <c r="R53" s="95"/>
      <c r="S53" s="96"/>
      <c r="T53" s="97"/>
      <c r="U53" s="98"/>
      <c r="V53" s="98"/>
      <c r="W53" s="98"/>
      <c r="X53" s="98"/>
      <c r="Y53" s="98"/>
      <c r="Z53" s="98"/>
      <c r="AA53" s="98"/>
      <c r="AB53" s="98"/>
      <c r="AC53" s="9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c r="DA53" s="48"/>
      <c r="DB53" s="48"/>
      <c r="DC53" s="48"/>
      <c r="DD53" s="48"/>
      <c r="DE53" s="48"/>
      <c r="DF53" s="48"/>
      <c r="DG53" s="48"/>
      <c r="DH53" s="48"/>
      <c r="DI53" s="48"/>
      <c r="DJ53" s="48"/>
      <c r="DK53" s="48"/>
      <c r="DL53" s="48"/>
      <c r="DM53" s="48"/>
      <c r="DN53" s="48"/>
      <c r="DO53" s="48"/>
      <c r="DP53" s="48"/>
      <c r="DQ53" s="48"/>
      <c r="DR53" s="48"/>
      <c r="DS53" s="48"/>
      <c r="DT53" s="48"/>
      <c r="DU53" s="48"/>
      <c r="DV53" s="48"/>
      <c r="DW53" s="48"/>
      <c r="DX53" s="48"/>
      <c r="DY53" s="48"/>
      <c r="DZ53" s="48"/>
      <c r="EA53" s="48"/>
      <c r="EB53" s="48"/>
      <c r="EC53" s="48"/>
      <c r="ED53" s="48"/>
      <c r="EE53" s="48"/>
      <c r="EF53" s="48"/>
      <c r="EG53" s="48"/>
      <c r="EH53" s="48"/>
      <c r="EI53" s="48"/>
      <c r="EJ53" s="48"/>
      <c r="EK53" s="48"/>
      <c r="EL53" s="48"/>
      <c r="EM53" s="48"/>
      <c r="EN53" s="48"/>
      <c r="EO53" s="48"/>
      <c r="EP53" s="48"/>
      <c r="EQ53" s="48"/>
      <c r="ER53" s="48"/>
      <c r="ES53" s="48"/>
      <c r="ET53" s="48"/>
      <c r="EU53" s="48"/>
      <c r="EV53" s="48"/>
      <c r="EW53" s="48"/>
      <c r="EX53" s="48"/>
      <c r="EY53" s="48"/>
      <c r="EZ53" s="48"/>
      <c r="FA53" s="48"/>
      <c r="FB53" s="48"/>
      <c r="FC53" s="48"/>
      <c r="FD53" s="48"/>
      <c r="FE53" s="48"/>
      <c r="FF53" s="48"/>
      <c r="FG53" s="48"/>
      <c r="FH53" s="48"/>
      <c r="FI53" s="48"/>
      <c r="FJ53" s="48"/>
      <c r="FK53" s="48"/>
      <c r="FL53" s="48"/>
      <c r="FM53" s="48"/>
      <c r="FN53" s="48"/>
      <c r="FO53" s="48"/>
      <c r="FP53" s="48"/>
      <c r="FQ53" s="48"/>
      <c r="FR53" s="48"/>
      <c r="FS53" s="48"/>
      <c r="FT53" s="48"/>
      <c r="FU53" s="48"/>
      <c r="FV53" s="48"/>
      <c r="FW53" s="48"/>
      <c r="FX53" s="48"/>
      <c r="FY53" s="48"/>
      <c r="FZ53" s="48"/>
      <c r="GA53" s="48"/>
      <c r="GB53" s="48"/>
      <c r="GC53" s="48"/>
      <c r="GD53" s="48"/>
      <c r="GE53" s="48"/>
      <c r="GF53" s="48"/>
      <c r="GG53" s="48"/>
      <c r="GH53" s="48"/>
      <c r="GI53" s="48"/>
      <c r="GJ53" s="48"/>
      <c r="GK53" s="48"/>
      <c r="GL53" s="48"/>
      <c r="GM53" s="48"/>
      <c r="GN53" s="48"/>
      <c r="GO53" s="48"/>
      <c r="GP53" s="48"/>
      <c r="GQ53" s="48"/>
      <c r="GR53" s="48"/>
      <c r="GS53" s="48"/>
      <c r="GT53" s="48"/>
      <c r="GU53" s="48"/>
      <c r="GV53" s="48"/>
      <c r="GW53" s="48"/>
      <c r="GX53" s="48"/>
      <c r="GY53" s="48"/>
      <c r="GZ53" s="48"/>
      <c r="HA53" s="48"/>
      <c r="HB53" s="48"/>
      <c r="HC53" s="48"/>
      <c r="HD53" s="48"/>
      <c r="HE53" s="48"/>
      <c r="HF53" s="48"/>
      <c r="HG53" s="48"/>
      <c r="HH53" s="48"/>
      <c r="HI53" s="48"/>
      <c r="HJ53" s="48"/>
      <c r="HK53" s="48"/>
      <c r="HL53" s="48"/>
      <c r="HM53" s="48"/>
      <c r="HN53" s="48"/>
      <c r="HO53" s="48"/>
      <c r="HP53" s="48"/>
      <c r="HQ53" s="48"/>
      <c r="HR53" s="48"/>
      <c r="HS53" s="48"/>
      <c r="HT53" s="48"/>
      <c r="HU53" s="48"/>
      <c r="HV53" s="48"/>
      <c r="HW53" s="48"/>
      <c r="HX53" s="48"/>
      <c r="HY53" s="48"/>
      <c r="HZ53" s="48"/>
      <c r="IA53" s="48"/>
      <c r="IB53" s="48"/>
      <c r="IC53" s="48"/>
      <c r="ID53" s="48"/>
      <c r="IE53" s="48"/>
      <c r="IF53" s="48"/>
      <c r="IG53" s="48"/>
      <c r="IH53" s="48"/>
      <c r="II53" s="48"/>
      <c r="IJ53" s="48"/>
      <c r="IK53" s="48"/>
      <c r="IL53" s="48"/>
      <c r="IM53" s="48"/>
      <c r="IN53" s="48"/>
      <c r="IO53" s="48"/>
      <c r="IP53" s="48"/>
      <c r="IQ53" s="48"/>
      <c r="IR53" s="48"/>
      <c r="IS53" s="48"/>
      <c r="IT53" s="48"/>
      <c r="IU53" s="48"/>
      <c r="IV53" s="48"/>
      <c r="IW53" s="48"/>
      <c r="IX53" s="48"/>
      <c r="IY53" s="48"/>
      <c r="IZ53" s="48"/>
      <c r="JA53" s="48"/>
      <c r="JB53" s="48"/>
      <c r="JC53" s="48"/>
      <c r="JD53" s="48"/>
      <c r="JE53" s="48"/>
      <c r="JF53" s="48"/>
      <c r="JG53" s="48"/>
      <c r="JH53" s="48"/>
      <c r="JI53" s="48"/>
      <c r="JJ53" s="48"/>
      <c r="JK53" s="48"/>
      <c r="JL53" s="48"/>
      <c r="JM53" s="48"/>
      <c r="JN53" s="48"/>
      <c r="JO53" s="48"/>
      <c r="JP53" s="48"/>
      <c r="JQ53" s="48"/>
      <c r="JR53" s="48"/>
      <c r="JS53" s="48"/>
      <c r="JT53" s="48"/>
      <c r="JU53" s="48"/>
      <c r="JV53" s="48"/>
      <c r="JW53" s="48"/>
      <c r="JX53" s="48"/>
      <c r="JY53" s="48"/>
      <c r="JZ53" s="48"/>
      <c r="KA53" s="48"/>
      <c r="KB53" s="48"/>
      <c r="KC53" s="48"/>
      <c r="KD53" s="48"/>
      <c r="KE53" s="48"/>
      <c r="KF53" s="48"/>
      <c r="KG53" s="48"/>
      <c r="KH53" s="48"/>
      <c r="KI53" s="48"/>
      <c r="KJ53" s="48"/>
      <c r="KK53" s="48"/>
      <c r="KL53" s="48"/>
      <c r="KM53" s="48"/>
      <c r="KN53" s="48"/>
      <c r="KO53" s="48"/>
      <c r="KP53" s="48"/>
      <c r="KQ53" s="48"/>
      <c r="KR53" s="48"/>
      <c r="KS53" s="48"/>
      <c r="KT53" s="48"/>
      <c r="KU53" s="48"/>
      <c r="KV53" s="48"/>
      <c r="KW53" s="48"/>
      <c r="KX53" s="48"/>
      <c r="KY53" s="48"/>
      <c r="KZ53" s="48"/>
      <c r="LA53" s="48"/>
      <c r="LB53" s="48"/>
      <c r="LC53" s="48"/>
      <c r="LD53" s="48"/>
      <c r="LE53" s="48"/>
      <c r="LF53" s="48"/>
      <c r="LG53" s="48"/>
      <c r="LH53" s="48"/>
      <c r="LI53" s="48"/>
      <c r="LJ53" s="48"/>
      <c r="LK53" s="48"/>
      <c r="LL53" s="48"/>
      <c r="LM53" s="48"/>
      <c r="LN53" s="48"/>
      <c r="LO53" s="48"/>
      <c r="LP53" s="48"/>
      <c r="LQ53" s="48"/>
      <c r="LR53" s="48"/>
      <c r="LS53" s="48"/>
      <c r="LT53" s="48"/>
      <c r="LU53" s="48"/>
      <c r="LV53" s="48"/>
      <c r="LW53" s="48"/>
      <c r="LX53" s="48"/>
      <c r="LY53" s="48"/>
      <c r="LZ53" s="48"/>
      <c r="MA53" s="48"/>
      <c r="MB53" s="48"/>
      <c r="MC53" s="48"/>
      <c r="MD53" s="48"/>
      <c r="ME53" s="48"/>
      <c r="MF53" s="48"/>
      <c r="MG53" s="48"/>
      <c r="MH53" s="48"/>
      <c r="MI53" s="48"/>
      <c r="MJ53" s="48"/>
      <c r="MK53" s="48"/>
      <c r="ML53" s="48"/>
      <c r="MM53" s="48"/>
      <c r="MN53" s="48"/>
      <c r="MO53" s="48"/>
      <c r="MP53" s="48"/>
      <c r="MQ53" s="48"/>
      <c r="MR53" s="48"/>
      <c r="MS53" s="48"/>
      <c r="MT53" s="48"/>
      <c r="MU53" s="48"/>
      <c r="MV53" s="48"/>
      <c r="MW53" s="48"/>
      <c r="MX53" s="48"/>
      <c r="MY53" s="48"/>
      <c r="MZ53" s="48"/>
      <c r="NA53" s="48"/>
      <c r="NB53" s="48"/>
      <c r="NC53" s="48"/>
      <c r="ND53" s="48"/>
      <c r="NE53" s="48"/>
      <c r="NF53" s="48"/>
      <c r="NG53" s="48"/>
      <c r="NH53" s="48"/>
      <c r="NI53" s="48"/>
      <c r="NJ53" s="48"/>
      <c r="NK53" s="48"/>
      <c r="NL53" s="48"/>
      <c r="NM53" s="48"/>
      <c r="NN53" s="48"/>
      <c r="NO53" s="48"/>
      <c r="NP53" s="48"/>
      <c r="NQ53" s="48"/>
      <c r="NR53" s="48"/>
      <c r="NS53" s="48"/>
      <c r="NT53" s="48"/>
      <c r="NU53" s="48"/>
      <c r="NV53" s="48"/>
      <c r="NW53" s="48"/>
      <c r="NX53" s="48"/>
      <c r="NY53" s="48"/>
      <c r="NZ53" s="48"/>
      <c r="OA53" s="48"/>
      <c r="OB53" s="48"/>
      <c r="OC53" s="48"/>
      <c r="OD53" s="48"/>
      <c r="OE53" s="48"/>
      <c r="OF53" s="48"/>
      <c r="OG53" s="48"/>
      <c r="OH53" s="48"/>
      <c r="OI53" s="48"/>
      <c r="OJ53" s="48"/>
      <c r="OK53" s="48"/>
      <c r="OL53" s="48"/>
      <c r="OM53" s="48"/>
      <c r="ON53" s="48"/>
      <c r="OO53" s="48"/>
      <c r="OP53" s="48"/>
      <c r="OQ53" s="48"/>
      <c r="OR53" s="48"/>
      <c r="OS53" s="48"/>
      <c r="OT53" s="48"/>
      <c r="OU53" s="48"/>
      <c r="OV53" s="48"/>
      <c r="OW53" s="48"/>
      <c r="OX53" s="48"/>
      <c r="OY53" s="48"/>
      <c r="OZ53" s="48"/>
      <c r="PA53" s="48"/>
      <c r="PB53" s="48"/>
      <c r="PC53" s="48"/>
      <c r="PD53" s="48"/>
      <c r="PE53" s="48"/>
      <c r="PF53" s="48"/>
      <c r="PG53" s="48"/>
      <c r="PH53" s="48"/>
      <c r="PI53" s="48"/>
      <c r="PJ53" s="48"/>
      <c r="PK53" s="48"/>
      <c r="PL53" s="48"/>
      <c r="PM53" s="48"/>
      <c r="PN53" s="48"/>
      <c r="PO53" s="48"/>
      <c r="PP53" s="48"/>
      <c r="PQ53" s="48"/>
      <c r="PR53" s="48"/>
      <c r="PS53" s="48"/>
      <c r="PT53" s="48"/>
      <c r="PU53" s="48"/>
      <c r="PV53" s="48"/>
      <c r="PW53" s="48"/>
      <c r="PX53" s="48"/>
      <c r="PY53" s="48"/>
      <c r="PZ53" s="48"/>
      <c r="QA53" s="48"/>
      <c r="QB53" s="48"/>
      <c r="QC53" s="48"/>
      <c r="QD53" s="48"/>
      <c r="QE53" s="48"/>
      <c r="QF53" s="48"/>
      <c r="QG53" s="48"/>
      <c r="QH53" s="48"/>
      <c r="QI53" s="48"/>
      <c r="QJ53" s="48"/>
      <c r="QK53" s="48"/>
      <c r="QL53" s="48"/>
      <c r="QM53" s="48"/>
      <c r="QN53" s="48"/>
      <c r="QO53" s="48"/>
      <c r="QP53" s="48"/>
      <c r="QQ53" s="48"/>
      <c r="QR53" s="48"/>
      <c r="QS53" s="48"/>
      <c r="QT53" s="48"/>
      <c r="QU53" s="48"/>
      <c r="QV53" s="48"/>
      <c r="QW53" s="48"/>
      <c r="QX53" s="48"/>
      <c r="QY53" s="48"/>
      <c r="QZ53" s="48"/>
      <c r="RA53" s="48"/>
      <c r="RB53" s="48"/>
      <c r="RC53" s="48"/>
      <c r="RD53" s="48"/>
      <c r="RE53" s="48"/>
      <c r="RF53" s="48"/>
      <c r="RG53" s="48"/>
      <c r="RH53" s="48"/>
      <c r="RI53" s="48"/>
      <c r="RJ53" s="48"/>
      <c r="RK53" s="48"/>
      <c r="RL53" s="48"/>
      <c r="RM53" s="48"/>
      <c r="RN53" s="48"/>
      <c r="RO53" s="48"/>
      <c r="RP53" s="48"/>
      <c r="RQ53" s="48"/>
      <c r="RR53" s="48"/>
      <c r="RS53" s="48"/>
      <c r="RT53" s="48"/>
      <c r="RU53" s="48"/>
      <c r="RV53" s="48"/>
      <c r="RW53" s="48"/>
      <c r="RX53" s="48"/>
      <c r="RY53" s="48"/>
      <c r="RZ53" s="48"/>
      <c r="SA53" s="48"/>
      <c r="SB53" s="48"/>
      <c r="SC53" s="48"/>
      <c r="SD53" s="48"/>
      <c r="SE53" s="48"/>
      <c r="SF53" s="48"/>
      <c r="SG53" s="48"/>
      <c r="SH53" s="48"/>
      <c r="SI53" s="48"/>
      <c r="SJ53" s="48"/>
      <c r="SK53" s="48"/>
      <c r="SL53" s="48"/>
      <c r="SM53" s="48"/>
      <c r="SN53" s="48"/>
      <c r="SO53" s="48"/>
      <c r="SP53" s="48"/>
      <c r="SQ53" s="48"/>
      <c r="SR53" s="48"/>
      <c r="SS53" s="48"/>
      <c r="ST53" s="48"/>
      <c r="SU53" s="48"/>
      <c r="SV53" s="48"/>
      <c r="SW53" s="48"/>
      <c r="SX53" s="48"/>
      <c r="SY53" s="48"/>
      <c r="SZ53" s="48"/>
      <c r="TA53" s="48"/>
      <c r="TB53" s="48"/>
      <c r="TC53" s="48"/>
      <c r="TD53" s="48"/>
      <c r="TE53" s="48"/>
      <c r="TF53" s="48"/>
      <c r="TG53" s="48"/>
      <c r="TH53" s="48"/>
      <c r="TI53" s="48"/>
      <c r="TJ53" s="48"/>
      <c r="TK53" s="48"/>
      <c r="TL53" s="48"/>
      <c r="TM53" s="48"/>
      <c r="TN53" s="48"/>
      <c r="TO53" s="48"/>
      <c r="TP53" s="48"/>
      <c r="TQ53" s="48"/>
      <c r="TR53" s="48"/>
      <c r="TS53" s="48"/>
      <c r="TT53" s="48"/>
      <c r="TU53" s="48"/>
      <c r="TV53" s="48"/>
      <c r="TW53" s="48"/>
      <c r="TX53" s="48"/>
      <c r="TY53" s="48"/>
      <c r="TZ53" s="48"/>
      <c r="UA53" s="48"/>
      <c r="UB53" s="48"/>
    </row>
    <row r="54" spans="1:548" s="99" customFormat="1" ht="29.25" customHeight="1" x14ac:dyDescent="0.25">
      <c r="A54" s="55"/>
      <c r="B54" s="9"/>
      <c r="C54" s="300" t="s">
        <v>80</v>
      </c>
      <c r="D54" s="316"/>
      <c r="E54" s="316"/>
      <c r="F54" s="317"/>
      <c r="G54" s="55" t="s">
        <v>49</v>
      </c>
      <c r="H54" s="92"/>
      <c r="I54" s="83">
        <v>2</v>
      </c>
      <c r="J54" s="55">
        <v>297200</v>
      </c>
      <c r="K54" s="93">
        <v>0.7</v>
      </c>
      <c r="L54" s="80">
        <f>ROUND(PRODUCT(I54:K54),0)</f>
        <v>416080</v>
      </c>
      <c r="M54" s="55"/>
      <c r="N54" s="77"/>
      <c r="O54" s="94"/>
      <c r="P54" s="81"/>
      <c r="Q54" s="33"/>
      <c r="R54" s="95"/>
      <c r="S54" s="96"/>
      <c r="T54" s="97"/>
      <c r="U54" s="98"/>
      <c r="V54" s="98"/>
      <c r="W54" s="98"/>
      <c r="X54" s="98"/>
      <c r="Y54" s="98"/>
      <c r="Z54" s="98"/>
      <c r="AA54" s="98"/>
      <c r="AB54" s="98"/>
      <c r="AC54" s="9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c r="DA54" s="48"/>
      <c r="DB54" s="48"/>
      <c r="DC54" s="48"/>
      <c r="DD54" s="48"/>
      <c r="DE54" s="48"/>
      <c r="DF54" s="48"/>
      <c r="DG54" s="48"/>
      <c r="DH54" s="48"/>
      <c r="DI54" s="48"/>
      <c r="DJ54" s="48"/>
      <c r="DK54" s="48"/>
      <c r="DL54" s="48"/>
      <c r="DM54" s="48"/>
      <c r="DN54" s="48"/>
      <c r="DO54" s="48"/>
      <c r="DP54" s="48"/>
      <c r="DQ54" s="48"/>
      <c r="DR54" s="48"/>
      <c r="DS54" s="48"/>
      <c r="DT54" s="48"/>
      <c r="DU54" s="48"/>
      <c r="DV54" s="48"/>
      <c r="DW54" s="48"/>
      <c r="DX54" s="48"/>
      <c r="DY54" s="48"/>
      <c r="DZ54" s="48"/>
      <c r="EA54" s="48"/>
      <c r="EB54" s="48"/>
      <c r="EC54" s="48"/>
      <c r="ED54" s="48"/>
      <c r="EE54" s="48"/>
      <c r="EF54" s="48"/>
      <c r="EG54" s="48"/>
      <c r="EH54" s="48"/>
      <c r="EI54" s="48"/>
      <c r="EJ54" s="48"/>
      <c r="EK54" s="48"/>
      <c r="EL54" s="48"/>
      <c r="EM54" s="48"/>
      <c r="EN54" s="48"/>
      <c r="EO54" s="48"/>
      <c r="EP54" s="48"/>
      <c r="EQ54" s="48"/>
      <c r="ER54" s="48"/>
      <c r="ES54" s="48"/>
      <c r="ET54" s="48"/>
      <c r="EU54" s="48"/>
      <c r="EV54" s="48"/>
      <c r="EW54" s="48"/>
      <c r="EX54" s="48"/>
      <c r="EY54" s="48"/>
      <c r="EZ54" s="48"/>
      <c r="FA54" s="48"/>
      <c r="FB54" s="48"/>
      <c r="FC54" s="48"/>
      <c r="FD54" s="48"/>
      <c r="FE54" s="48"/>
      <c r="FF54" s="48"/>
      <c r="FG54" s="48"/>
      <c r="FH54" s="48"/>
      <c r="FI54" s="48"/>
      <c r="FJ54" s="48"/>
      <c r="FK54" s="48"/>
      <c r="FL54" s="48"/>
      <c r="FM54" s="48"/>
      <c r="FN54" s="48"/>
      <c r="FO54" s="48"/>
      <c r="FP54" s="48"/>
      <c r="FQ54" s="48"/>
      <c r="FR54" s="48"/>
      <c r="FS54" s="48"/>
      <c r="FT54" s="48"/>
      <c r="FU54" s="48"/>
      <c r="FV54" s="48"/>
      <c r="FW54" s="48"/>
      <c r="FX54" s="48"/>
      <c r="FY54" s="48"/>
      <c r="FZ54" s="48"/>
      <c r="GA54" s="48"/>
      <c r="GB54" s="48"/>
      <c r="GC54" s="48"/>
      <c r="GD54" s="48"/>
      <c r="GE54" s="48"/>
      <c r="GF54" s="48"/>
      <c r="GG54" s="48"/>
      <c r="GH54" s="48"/>
      <c r="GI54" s="48"/>
      <c r="GJ54" s="48"/>
      <c r="GK54" s="48"/>
      <c r="GL54" s="48"/>
      <c r="GM54" s="48"/>
      <c r="GN54" s="48"/>
      <c r="GO54" s="48"/>
      <c r="GP54" s="48"/>
      <c r="GQ54" s="48"/>
      <c r="GR54" s="48"/>
      <c r="GS54" s="48"/>
      <c r="GT54" s="48"/>
      <c r="GU54" s="48"/>
      <c r="GV54" s="48"/>
      <c r="GW54" s="48"/>
      <c r="GX54" s="48"/>
      <c r="GY54" s="48"/>
      <c r="GZ54" s="48"/>
      <c r="HA54" s="48"/>
      <c r="HB54" s="48"/>
      <c r="HC54" s="48"/>
      <c r="HD54" s="48"/>
      <c r="HE54" s="48"/>
      <c r="HF54" s="48"/>
      <c r="HG54" s="48"/>
      <c r="HH54" s="48"/>
      <c r="HI54" s="48"/>
      <c r="HJ54" s="48"/>
      <c r="HK54" s="48"/>
      <c r="HL54" s="48"/>
      <c r="HM54" s="48"/>
      <c r="HN54" s="48"/>
      <c r="HO54" s="48"/>
      <c r="HP54" s="48"/>
      <c r="HQ54" s="48"/>
      <c r="HR54" s="48"/>
      <c r="HS54" s="48"/>
      <c r="HT54" s="48"/>
      <c r="HU54" s="48"/>
      <c r="HV54" s="48"/>
      <c r="HW54" s="48"/>
      <c r="HX54" s="48"/>
      <c r="HY54" s="48"/>
      <c r="HZ54" s="48"/>
      <c r="IA54" s="48"/>
      <c r="IB54" s="48"/>
      <c r="IC54" s="48"/>
      <c r="ID54" s="48"/>
      <c r="IE54" s="48"/>
      <c r="IF54" s="48"/>
      <c r="IG54" s="48"/>
      <c r="IH54" s="48"/>
      <c r="II54" s="48"/>
      <c r="IJ54" s="48"/>
      <c r="IK54" s="48"/>
      <c r="IL54" s="48"/>
      <c r="IM54" s="48"/>
      <c r="IN54" s="48"/>
      <c r="IO54" s="48"/>
      <c r="IP54" s="48"/>
      <c r="IQ54" s="48"/>
      <c r="IR54" s="48"/>
      <c r="IS54" s="48"/>
      <c r="IT54" s="48"/>
      <c r="IU54" s="48"/>
      <c r="IV54" s="48"/>
      <c r="IW54" s="48"/>
      <c r="IX54" s="48"/>
      <c r="IY54" s="48"/>
      <c r="IZ54" s="48"/>
      <c r="JA54" s="48"/>
      <c r="JB54" s="48"/>
      <c r="JC54" s="48"/>
      <c r="JD54" s="48"/>
      <c r="JE54" s="48"/>
      <c r="JF54" s="48"/>
      <c r="JG54" s="48"/>
      <c r="JH54" s="48"/>
      <c r="JI54" s="48"/>
      <c r="JJ54" s="48"/>
      <c r="JK54" s="48"/>
      <c r="JL54" s="48"/>
      <c r="JM54" s="48"/>
      <c r="JN54" s="48"/>
      <c r="JO54" s="48"/>
      <c r="JP54" s="48"/>
      <c r="JQ54" s="48"/>
      <c r="JR54" s="48"/>
      <c r="JS54" s="48"/>
      <c r="JT54" s="48"/>
      <c r="JU54" s="48"/>
      <c r="JV54" s="48"/>
      <c r="JW54" s="48"/>
      <c r="JX54" s="48"/>
      <c r="JY54" s="48"/>
      <c r="JZ54" s="48"/>
      <c r="KA54" s="48"/>
      <c r="KB54" s="48"/>
      <c r="KC54" s="48"/>
      <c r="KD54" s="48"/>
      <c r="KE54" s="48"/>
      <c r="KF54" s="48"/>
      <c r="KG54" s="48"/>
      <c r="KH54" s="48"/>
      <c r="KI54" s="48"/>
      <c r="KJ54" s="48"/>
      <c r="KK54" s="48"/>
      <c r="KL54" s="48"/>
      <c r="KM54" s="48"/>
      <c r="KN54" s="48"/>
      <c r="KO54" s="48"/>
      <c r="KP54" s="48"/>
      <c r="KQ54" s="48"/>
      <c r="KR54" s="48"/>
      <c r="KS54" s="48"/>
      <c r="KT54" s="48"/>
      <c r="KU54" s="48"/>
      <c r="KV54" s="48"/>
      <c r="KW54" s="48"/>
      <c r="KX54" s="48"/>
      <c r="KY54" s="48"/>
      <c r="KZ54" s="48"/>
      <c r="LA54" s="48"/>
      <c r="LB54" s="48"/>
      <c r="LC54" s="48"/>
      <c r="LD54" s="48"/>
      <c r="LE54" s="48"/>
      <c r="LF54" s="48"/>
      <c r="LG54" s="48"/>
      <c r="LH54" s="48"/>
      <c r="LI54" s="48"/>
      <c r="LJ54" s="48"/>
      <c r="LK54" s="48"/>
      <c r="LL54" s="48"/>
      <c r="LM54" s="48"/>
      <c r="LN54" s="48"/>
      <c r="LO54" s="48"/>
      <c r="LP54" s="48"/>
      <c r="LQ54" s="48"/>
      <c r="LR54" s="48"/>
      <c r="LS54" s="48"/>
      <c r="LT54" s="48"/>
      <c r="LU54" s="48"/>
      <c r="LV54" s="48"/>
      <c r="LW54" s="48"/>
      <c r="LX54" s="48"/>
      <c r="LY54" s="48"/>
      <c r="LZ54" s="48"/>
      <c r="MA54" s="48"/>
      <c r="MB54" s="48"/>
      <c r="MC54" s="48"/>
      <c r="MD54" s="48"/>
      <c r="ME54" s="48"/>
      <c r="MF54" s="48"/>
      <c r="MG54" s="48"/>
      <c r="MH54" s="48"/>
      <c r="MI54" s="48"/>
      <c r="MJ54" s="48"/>
      <c r="MK54" s="48"/>
      <c r="ML54" s="48"/>
      <c r="MM54" s="48"/>
      <c r="MN54" s="48"/>
      <c r="MO54" s="48"/>
      <c r="MP54" s="48"/>
      <c r="MQ54" s="48"/>
      <c r="MR54" s="48"/>
      <c r="MS54" s="48"/>
      <c r="MT54" s="48"/>
      <c r="MU54" s="48"/>
      <c r="MV54" s="48"/>
      <c r="MW54" s="48"/>
      <c r="MX54" s="48"/>
      <c r="MY54" s="48"/>
      <c r="MZ54" s="48"/>
      <c r="NA54" s="48"/>
      <c r="NB54" s="48"/>
      <c r="NC54" s="48"/>
      <c r="ND54" s="48"/>
      <c r="NE54" s="48"/>
      <c r="NF54" s="48"/>
      <c r="NG54" s="48"/>
      <c r="NH54" s="48"/>
      <c r="NI54" s="48"/>
      <c r="NJ54" s="48"/>
      <c r="NK54" s="48"/>
      <c r="NL54" s="48"/>
      <c r="NM54" s="48"/>
      <c r="NN54" s="48"/>
      <c r="NO54" s="48"/>
      <c r="NP54" s="48"/>
      <c r="NQ54" s="48"/>
      <c r="NR54" s="48"/>
      <c r="NS54" s="48"/>
      <c r="NT54" s="48"/>
      <c r="NU54" s="48"/>
      <c r="NV54" s="48"/>
      <c r="NW54" s="48"/>
      <c r="NX54" s="48"/>
      <c r="NY54" s="48"/>
      <c r="NZ54" s="48"/>
      <c r="OA54" s="48"/>
      <c r="OB54" s="48"/>
      <c r="OC54" s="48"/>
      <c r="OD54" s="48"/>
      <c r="OE54" s="48"/>
      <c r="OF54" s="48"/>
      <c r="OG54" s="48"/>
      <c r="OH54" s="48"/>
      <c r="OI54" s="48"/>
      <c r="OJ54" s="48"/>
      <c r="OK54" s="48"/>
      <c r="OL54" s="48"/>
      <c r="OM54" s="48"/>
      <c r="ON54" s="48"/>
      <c r="OO54" s="48"/>
      <c r="OP54" s="48"/>
      <c r="OQ54" s="48"/>
      <c r="OR54" s="48"/>
      <c r="OS54" s="48"/>
      <c r="OT54" s="48"/>
      <c r="OU54" s="48"/>
      <c r="OV54" s="48"/>
      <c r="OW54" s="48"/>
      <c r="OX54" s="48"/>
      <c r="OY54" s="48"/>
      <c r="OZ54" s="48"/>
      <c r="PA54" s="48"/>
      <c r="PB54" s="48"/>
      <c r="PC54" s="48"/>
      <c r="PD54" s="48"/>
      <c r="PE54" s="48"/>
      <c r="PF54" s="48"/>
      <c r="PG54" s="48"/>
      <c r="PH54" s="48"/>
      <c r="PI54" s="48"/>
      <c r="PJ54" s="48"/>
      <c r="PK54" s="48"/>
      <c r="PL54" s="48"/>
      <c r="PM54" s="48"/>
      <c r="PN54" s="48"/>
      <c r="PO54" s="48"/>
      <c r="PP54" s="48"/>
      <c r="PQ54" s="48"/>
      <c r="PR54" s="48"/>
      <c r="PS54" s="48"/>
      <c r="PT54" s="48"/>
      <c r="PU54" s="48"/>
      <c r="PV54" s="48"/>
      <c r="PW54" s="48"/>
      <c r="PX54" s="48"/>
      <c r="PY54" s="48"/>
      <c r="PZ54" s="48"/>
      <c r="QA54" s="48"/>
      <c r="QB54" s="48"/>
      <c r="QC54" s="48"/>
      <c r="QD54" s="48"/>
      <c r="QE54" s="48"/>
      <c r="QF54" s="48"/>
      <c r="QG54" s="48"/>
      <c r="QH54" s="48"/>
      <c r="QI54" s="48"/>
      <c r="QJ54" s="48"/>
      <c r="QK54" s="48"/>
      <c r="QL54" s="48"/>
      <c r="QM54" s="48"/>
      <c r="QN54" s="48"/>
      <c r="QO54" s="48"/>
      <c r="QP54" s="48"/>
      <c r="QQ54" s="48"/>
      <c r="QR54" s="48"/>
      <c r="QS54" s="48"/>
      <c r="QT54" s="48"/>
      <c r="QU54" s="48"/>
      <c r="QV54" s="48"/>
      <c r="QW54" s="48"/>
      <c r="QX54" s="48"/>
      <c r="QY54" s="48"/>
      <c r="QZ54" s="48"/>
      <c r="RA54" s="48"/>
      <c r="RB54" s="48"/>
      <c r="RC54" s="48"/>
      <c r="RD54" s="48"/>
      <c r="RE54" s="48"/>
      <c r="RF54" s="48"/>
      <c r="RG54" s="48"/>
      <c r="RH54" s="48"/>
      <c r="RI54" s="48"/>
      <c r="RJ54" s="48"/>
      <c r="RK54" s="48"/>
      <c r="RL54" s="48"/>
      <c r="RM54" s="48"/>
      <c r="RN54" s="48"/>
      <c r="RO54" s="48"/>
      <c r="RP54" s="48"/>
      <c r="RQ54" s="48"/>
      <c r="RR54" s="48"/>
      <c r="RS54" s="48"/>
      <c r="RT54" s="48"/>
      <c r="RU54" s="48"/>
      <c r="RV54" s="48"/>
      <c r="RW54" s="48"/>
      <c r="RX54" s="48"/>
      <c r="RY54" s="48"/>
      <c r="RZ54" s="48"/>
      <c r="SA54" s="48"/>
      <c r="SB54" s="48"/>
      <c r="SC54" s="48"/>
      <c r="SD54" s="48"/>
      <c r="SE54" s="48"/>
      <c r="SF54" s="48"/>
      <c r="SG54" s="48"/>
      <c r="SH54" s="48"/>
      <c r="SI54" s="48"/>
      <c r="SJ54" s="48"/>
      <c r="SK54" s="48"/>
      <c r="SL54" s="48"/>
      <c r="SM54" s="48"/>
      <c r="SN54" s="48"/>
      <c r="SO54" s="48"/>
      <c r="SP54" s="48"/>
      <c r="SQ54" s="48"/>
      <c r="SR54" s="48"/>
      <c r="SS54" s="48"/>
      <c r="ST54" s="48"/>
      <c r="SU54" s="48"/>
      <c r="SV54" s="48"/>
      <c r="SW54" s="48"/>
      <c r="SX54" s="48"/>
      <c r="SY54" s="48"/>
      <c r="SZ54" s="48"/>
      <c r="TA54" s="48"/>
      <c r="TB54" s="48"/>
      <c r="TC54" s="48"/>
      <c r="TD54" s="48"/>
      <c r="TE54" s="48"/>
      <c r="TF54" s="48"/>
      <c r="TG54" s="48"/>
      <c r="TH54" s="48"/>
      <c r="TI54" s="48"/>
      <c r="TJ54" s="48"/>
      <c r="TK54" s="48"/>
      <c r="TL54" s="48"/>
      <c r="TM54" s="48"/>
      <c r="TN54" s="48"/>
      <c r="TO54" s="48"/>
      <c r="TP54" s="48"/>
      <c r="TQ54" s="48"/>
      <c r="TR54" s="48"/>
      <c r="TS54" s="48"/>
      <c r="TT54" s="48"/>
      <c r="TU54" s="48"/>
      <c r="TV54" s="48"/>
      <c r="TW54" s="48"/>
      <c r="TX54" s="48"/>
      <c r="TY54" s="48"/>
      <c r="TZ54" s="48"/>
      <c r="UA54" s="48"/>
      <c r="UB54" s="48"/>
    </row>
    <row r="55" spans="1:548" s="105" customFormat="1" ht="19.5" customHeight="1" x14ac:dyDescent="0.25">
      <c r="A55" s="55"/>
      <c r="B55" s="9"/>
      <c r="C55" s="300" t="s">
        <v>102</v>
      </c>
      <c r="D55" s="316"/>
      <c r="E55" s="316"/>
      <c r="F55" s="317"/>
      <c r="G55" s="55" t="s">
        <v>48</v>
      </c>
      <c r="H55" s="92"/>
      <c r="I55" s="83">
        <f>(157.21*100/1100)*(12-(3-2))*4</f>
        <v>628.83999999999992</v>
      </c>
      <c r="J55" s="55">
        <v>15400</v>
      </c>
      <c r="K55" s="93">
        <v>0.7</v>
      </c>
      <c r="L55" s="80">
        <f>ROUND(PRODUCT(I55:K55),0)</f>
        <v>6778895</v>
      </c>
      <c r="M55" s="55"/>
      <c r="N55" s="77"/>
      <c r="O55" s="100"/>
      <c r="P55" s="101"/>
      <c r="Q55" s="102"/>
      <c r="R55" s="103"/>
      <c r="S55" s="96"/>
      <c r="T55" s="104"/>
      <c r="U55" s="104"/>
      <c r="V55" s="104"/>
      <c r="W55" s="104"/>
      <c r="X55" s="104"/>
      <c r="Y55" s="104"/>
      <c r="Z55" s="104"/>
      <c r="AA55" s="104"/>
      <c r="AB55" s="104"/>
      <c r="AC55" s="104"/>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87"/>
      <c r="DT55" s="87"/>
      <c r="DU55" s="87"/>
      <c r="DV55" s="87"/>
      <c r="DW55" s="87"/>
      <c r="DX55" s="87"/>
      <c r="DY55" s="87"/>
      <c r="DZ55" s="87"/>
      <c r="EA55" s="87"/>
      <c r="EB55" s="87"/>
      <c r="EC55" s="87"/>
      <c r="ED55" s="87"/>
      <c r="EE55" s="87"/>
      <c r="EF55" s="87"/>
      <c r="EG55" s="87"/>
      <c r="EH55" s="87"/>
      <c r="EI55" s="87"/>
      <c r="EJ55" s="87"/>
      <c r="EK55" s="87"/>
      <c r="EL55" s="87"/>
      <c r="EM55" s="87"/>
      <c r="EN55" s="87"/>
      <c r="EO55" s="87"/>
      <c r="EP55" s="87"/>
      <c r="EQ55" s="87"/>
      <c r="ER55" s="87"/>
      <c r="ES55" s="87"/>
      <c r="ET55" s="87"/>
      <c r="EU55" s="87"/>
      <c r="EV55" s="87"/>
      <c r="EW55" s="87"/>
      <c r="EX55" s="87"/>
      <c r="EY55" s="87"/>
      <c r="EZ55" s="87"/>
      <c r="FA55" s="87"/>
      <c r="FB55" s="87"/>
      <c r="FC55" s="87"/>
      <c r="FD55" s="87"/>
      <c r="FE55" s="87"/>
      <c r="FF55" s="87"/>
      <c r="FG55" s="87"/>
      <c r="FH55" s="87"/>
      <c r="FI55" s="87"/>
      <c r="FJ55" s="87"/>
      <c r="FK55" s="87"/>
      <c r="FL55" s="87"/>
      <c r="FM55" s="87"/>
      <c r="FN55" s="87"/>
      <c r="FO55" s="87"/>
      <c r="FP55" s="87"/>
      <c r="FQ55" s="87"/>
      <c r="FR55" s="87"/>
      <c r="FS55" s="87"/>
      <c r="FT55" s="87"/>
      <c r="FU55" s="87"/>
      <c r="FV55" s="87"/>
      <c r="FW55" s="87"/>
      <c r="FX55" s="87"/>
      <c r="FY55" s="87"/>
      <c r="FZ55" s="87"/>
      <c r="GA55" s="87"/>
      <c r="GB55" s="87"/>
      <c r="GC55" s="87"/>
      <c r="GD55" s="87"/>
      <c r="GE55" s="87"/>
      <c r="GF55" s="87"/>
      <c r="GG55" s="87"/>
      <c r="GH55" s="87"/>
      <c r="GI55" s="87"/>
      <c r="GJ55" s="87"/>
      <c r="GK55" s="87"/>
      <c r="GL55" s="87"/>
      <c r="GM55" s="87"/>
      <c r="GN55" s="87"/>
      <c r="GO55" s="87"/>
      <c r="GP55" s="87"/>
      <c r="GQ55" s="87"/>
      <c r="GR55" s="87"/>
      <c r="GS55" s="87"/>
      <c r="GT55" s="87"/>
      <c r="GU55" s="87"/>
      <c r="GV55" s="87"/>
      <c r="GW55" s="87"/>
      <c r="GX55" s="87"/>
      <c r="GY55" s="87"/>
      <c r="GZ55" s="87"/>
      <c r="HA55" s="87"/>
      <c r="HB55" s="87"/>
      <c r="HC55" s="87"/>
      <c r="HD55" s="87"/>
      <c r="HE55" s="87"/>
      <c r="HF55" s="87"/>
      <c r="HG55" s="87"/>
      <c r="HH55" s="87"/>
      <c r="HI55" s="87"/>
      <c r="HJ55" s="87"/>
      <c r="HK55" s="87"/>
      <c r="HL55" s="87"/>
      <c r="HM55" s="87"/>
      <c r="HN55" s="87"/>
      <c r="HO55" s="87"/>
      <c r="HP55" s="87"/>
      <c r="HQ55" s="87"/>
      <c r="HR55" s="87"/>
      <c r="HS55" s="87"/>
      <c r="HT55" s="87"/>
      <c r="HU55" s="87"/>
      <c r="HV55" s="87"/>
      <c r="HW55" s="87"/>
      <c r="HX55" s="87"/>
      <c r="HY55" s="87"/>
      <c r="HZ55" s="87"/>
      <c r="IA55" s="87"/>
      <c r="IB55" s="87"/>
      <c r="IC55" s="87"/>
      <c r="ID55" s="87"/>
      <c r="IE55" s="87"/>
      <c r="IF55" s="87"/>
      <c r="IG55" s="87"/>
      <c r="IH55" s="87"/>
      <c r="II55" s="87"/>
      <c r="IJ55" s="87"/>
      <c r="IK55" s="87"/>
      <c r="IL55" s="87"/>
      <c r="IM55" s="87"/>
      <c r="IN55" s="87"/>
      <c r="IO55" s="87"/>
      <c r="IP55" s="87"/>
      <c r="IQ55" s="87"/>
      <c r="IR55" s="87"/>
      <c r="IS55" s="87"/>
      <c r="IT55" s="87"/>
      <c r="IU55" s="87"/>
      <c r="IV55" s="87"/>
      <c r="IW55" s="87"/>
      <c r="IX55" s="87"/>
      <c r="IY55" s="87"/>
      <c r="IZ55" s="87"/>
      <c r="JA55" s="87"/>
      <c r="JB55" s="87"/>
      <c r="JC55" s="87"/>
      <c r="JD55" s="87"/>
      <c r="JE55" s="87"/>
      <c r="JF55" s="87"/>
      <c r="JG55" s="87"/>
      <c r="JH55" s="87"/>
      <c r="JI55" s="87"/>
      <c r="JJ55" s="87"/>
      <c r="JK55" s="87"/>
      <c r="JL55" s="87"/>
      <c r="JM55" s="87"/>
      <c r="JN55" s="87"/>
      <c r="JO55" s="87"/>
      <c r="JP55" s="87"/>
      <c r="JQ55" s="87"/>
      <c r="JR55" s="87"/>
      <c r="JS55" s="87"/>
      <c r="JT55" s="87"/>
      <c r="JU55" s="87"/>
      <c r="JV55" s="87"/>
      <c r="JW55" s="87"/>
      <c r="JX55" s="87"/>
      <c r="JY55" s="87"/>
      <c r="JZ55" s="87"/>
      <c r="KA55" s="87"/>
      <c r="KB55" s="87"/>
      <c r="KC55" s="87"/>
      <c r="KD55" s="87"/>
      <c r="KE55" s="87"/>
      <c r="KF55" s="87"/>
      <c r="KG55" s="87"/>
      <c r="KH55" s="87"/>
      <c r="KI55" s="87"/>
      <c r="KJ55" s="87"/>
      <c r="KK55" s="87"/>
      <c r="KL55" s="87"/>
      <c r="KM55" s="87"/>
      <c r="KN55" s="87"/>
      <c r="KO55" s="87"/>
      <c r="KP55" s="87"/>
      <c r="KQ55" s="87"/>
      <c r="KR55" s="87"/>
      <c r="KS55" s="87"/>
      <c r="KT55" s="87"/>
      <c r="KU55" s="87"/>
      <c r="KV55" s="87"/>
      <c r="KW55" s="87"/>
      <c r="KX55" s="87"/>
      <c r="KY55" s="87"/>
      <c r="KZ55" s="87"/>
      <c r="LA55" s="87"/>
      <c r="LB55" s="87"/>
      <c r="LC55" s="87"/>
      <c r="LD55" s="87"/>
      <c r="LE55" s="87"/>
      <c r="LF55" s="87"/>
      <c r="LG55" s="87"/>
      <c r="LH55" s="87"/>
      <c r="LI55" s="87"/>
      <c r="LJ55" s="87"/>
      <c r="LK55" s="87"/>
      <c r="LL55" s="87"/>
      <c r="LM55" s="87"/>
      <c r="LN55" s="87"/>
      <c r="LO55" s="87"/>
      <c r="LP55" s="87"/>
      <c r="LQ55" s="87"/>
      <c r="LR55" s="87"/>
      <c r="LS55" s="87"/>
      <c r="LT55" s="87"/>
      <c r="LU55" s="87"/>
      <c r="LV55" s="87"/>
      <c r="LW55" s="87"/>
      <c r="LX55" s="87"/>
      <c r="LY55" s="87"/>
      <c r="LZ55" s="87"/>
      <c r="MA55" s="87"/>
      <c r="MB55" s="87"/>
      <c r="MC55" s="87"/>
      <c r="MD55" s="87"/>
      <c r="ME55" s="87"/>
      <c r="MF55" s="87"/>
      <c r="MG55" s="87"/>
      <c r="MH55" s="87"/>
      <c r="MI55" s="87"/>
      <c r="MJ55" s="87"/>
      <c r="MK55" s="87"/>
      <c r="ML55" s="87"/>
      <c r="MM55" s="87"/>
      <c r="MN55" s="87"/>
      <c r="MO55" s="87"/>
      <c r="MP55" s="87"/>
      <c r="MQ55" s="87"/>
      <c r="MR55" s="87"/>
      <c r="MS55" s="87"/>
      <c r="MT55" s="87"/>
      <c r="MU55" s="87"/>
      <c r="MV55" s="87"/>
      <c r="MW55" s="87"/>
      <c r="MX55" s="87"/>
      <c r="MY55" s="87"/>
      <c r="MZ55" s="87"/>
      <c r="NA55" s="87"/>
      <c r="NB55" s="87"/>
      <c r="NC55" s="87"/>
      <c r="ND55" s="87"/>
      <c r="NE55" s="87"/>
      <c r="NF55" s="87"/>
      <c r="NG55" s="87"/>
      <c r="NH55" s="87"/>
      <c r="NI55" s="87"/>
      <c r="NJ55" s="87"/>
      <c r="NK55" s="87"/>
      <c r="NL55" s="87"/>
      <c r="NM55" s="87"/>
      <c r="NN55" s="87"/>
      <c r="NO55" s="87"/>
      <c r="NP55" s="87"/>
      <c r="NQ55" s="87"/>
      <c r="NR55" s="87"/>
      <c r="NS55" s="87"/>
      <c r="NT55" s="87"/>
      <c r="NU55" s="87"/>
      <c r="NV55" s="87"/>
      <c r="NW55" s="87"/>
      <c r="NX55" s="87"/>
      <c r="NY55" s="87"/>
      <c r="NZ55" s="87"/>
      <c r="OA55" s="87"/>
      <c r="OB55" s="87"/>
      <c r="OC55" s="87"/>
      <c r="OD55" s="87"/>
      <c r="OE55" s="87"/>
      <c r="OF55" s="87"/>
      <c r="OG55" s="87"/>
      <c r="OH55" s="87"/>
      <c r="OI55" s="87"/>
      <c r="OJ55" s="87"/>
      <c r="OK55" s="87"/>
      <c r="OL55" s="87"/>
      <c r="OM55" s="87"/>
      <c r="ON55" s="87"/>
      <c r="OO55" s="87"/>
      <c r="OP55" s="87"/>
      <c r="OQ55" s="87"/>
      <c r="OR55" s="87"/>
      <c r="OS55" s="87"/>
      <c r="OT55" s="87"/>
      <c r="OU55" s="87"/>
      <c r="OV55" s="87"/>
      <c r="OW55" s="87"/>
      <c r="OX55" s="87"/>
      <c r="OY55" s="87"/>
      <c r="OZ55" s="87"/>
      <c r="PA55" s="87"/>
      <c r="PB55" s="87"/>
      <c r="PC55" s="87"/>
      <c r="PD55" s="87"/>
      <c r="PE55" s="87"/>
      <c r="PF55" s="87"/>
      <c r="PG55" s="87"/>
      <c r="PH55" s="87"/>
      <c r="PI55" s="87"/>
      <c r="PJ55" s="87"/>
      <c r="PK55" s="87"/>
      <c r="PL55" s="87"/>
      <c r="PM55" s="87"/>
      <c r="PN55" s="87"/>
      <c r="PO55" s="87"/>
      <c r="PP55" s="87"/>
      <c r="PQ55" s="87"/>
      <c r="PR55" s="87"/>
      <c r="PS55" s="87"/>
      <c r="PT55" s="87"/>
      <c r="PU55" s="87"/>
      <c r="PV55" s="87"/>
      <c r="PW55" s="87"/>
      <c r="PX55" s="87"/>
      <c r="PY55" s="87"/>
      <c r="PZ55" s="87"/>
      <c r="QA55" s="87"/>
      <c r="QB55" s="87"/>
      <c r="QC55" s="87"/>
      <c r="QD55" s="87"/>
      <c r="QE55" s="87"/>
      <c r="QF55" s="87"/>
      <c r="QG55" s="87"/>
      <c r="QH55" s="87"/>
      <c r="QI55" s="87"/>
      <c r="QJ55" s="87"/>
      <c r="QK55" s="87"/>
      <c r="QL55" s="87"/>
      <c r="QM55" s="87"/>
      <c r="QN55" s="87"/>
      <c r="QO55" s="87"/>
      <c r="QP55" s="87"/>
      <c r="QQ55" s="87"/>
      <c r="QR55" s="87"/>
      <c r="QS55" s="87"/>
      <c r="QT55" s="87"/>
      <c r="QU55" s="87"/>
      <c r="QV55" s="87"/>
      <c r="QW55" s="87"/>
      <c r="QX55" s="87"/>
      <c r="QY55" s="87"/>
      <c r="QZ55" s="87"/>
      <c r="RA55" s="87"/>
      <c r="RB55" s="87"/>
      <c r="RC55" s="87"/>
      <c r="RD55" s="87"/>
      <c r="RE55" s="87"/>
      <c r="RF55" s="87"/>
      <c r="RG55" s="87"/>
      <c r="RH55" s="87"/>
      <c r="RI55" s="87"/>
      <c r="RJ55" s="87"/>
      <c r="RK55" s="87"/>
      <c r="RL55" s="87"/>
      <c r="RM55" s="87"/>
      <c r="RN55" s="87"/>
      <c r="RO55" s="87"/>
      <c r="RP55" s="87"/>
      <c r="RQ55" s="87"/>
      <c r="RR55" s="87"/>
      <c r="RS55" s="87"/>
      <c r="RT55" s="87"/>
      <c r="RU55" s="87"/>
      <c r="RV55" s="87"/>
      <c r="RW55" s="87"/>
      <c r="RX55" s="87"/>
      <c r="RY55" s="87"/>
      <c r="RZ55" s="87"/>
      <c r="SA55" s="87"/>
      <c r="SB55" s="87"/>
      <c r="SC55" s="87"/>
      <c r="SD55" s="87"/>
      <c r="SE55" s="87"/>
      <c r="SF55" s="87"/>
      <c r="SG55" s="87"/>
      <c r="SH55" s="87"/>
      <c r="SI55" s="87"/>
      <c r="SJ55" s="87"/>
      <c r="SK55" s="87"/>
      <c r="SL55" s="87"/>
      <c r="SM55" s="87"/>
      <c r="SN55" s="87"/>
      <c r="SO55" s="87"/>
      <c r="SP55" s="87"/>
      <c r="SQ55" s="87"/>
      <c r="SR55" s="87"/>
      <c r="SS55" s="87"/>
      <c r="ST55" s="87"/>
      <c r="SU55" s="87"/>
      <c r="SV55" s="87"/>
      <c r="SW55" s="87"/>
      <c r="SX55" s="87"/>
      <c r="SY55" s="87"/>
      <c r="SZ55" s="87"/>
      <c r="TA55" s="87"/>
      <c r="TB55" s="87"/>
      <c r="TC55" s="87"/>
      <c r="TD55" s="87"/>
      <c r="TE55" s="87"/>
      <c r="TF55" s="87"/>
      <c r="TG55" s="87"/>
      <c r="TH55" s="87"/>
      <c r="TI55" s="87"/>
      <c r="TJ55" s="87"/>
      <c r="TK55" s="87"/>
      <c r="TL55" s="87"/>
      <c r="TM55" s="87"/>
      <c r="TN55" s="87"/>
      <c r="TO55" s="87"/>
      <c r="TP55" s="87"/>
      <c r="TQ55" s="87"/>
      <c r="TR55" s="87"/>
      <c r="TS55" s="87"/>
      <c r="TT55" s="87"/>
      <c r="TU55" s="87"/>
      <c r="TV55" s="87"/>
      <c r="TW55" s="87"/>
      <c r="TX55" s="87"/>
      <c r="TY55" s="87"/>
      <c r="TZ55" s="87"/>
      <c r="UA55" s="87"/>
      <c r="UB55" s="87"/>
    </row>
    <row r="56" spans="1:548" s="78" customFormat="1" ht="25.5" customHeight="1" x14ac:dyDescent="0.25">
      <c r="A56" s="9"/>
      <c r="B56" s="32"/>
      <c r="C56" s="294" t="s">
        <v>72</v>
      </c>
      <c r="D56" s="316"/>
      <c r="E56" s="316"/>
      <c r="F56" s="317"/>
      <c r="G56" s="55" t="s">
        <v>49</v>
      </c>
      <c r="H56" s="49"/>
      <c r="I56" s="50">
        <v>3</v>
      </c>
      <c r="J56" s="55">
        <v>75000</v>
      </c>
      <c r="K56" s="52"/>
      <c r="L56" s="228">
        <f>I56*J56</f>
        <v>225000</v>
      </c>
      <c r="M56" s="32"/>
      <c r="N56" s="77"/>
      <c r="O56" s="41"/>
      <c r="P56" s="55"/>
      <c r="Q56" s="42"/>
      <c r="R56" s="34"/>
      <c r="S56" s="42"/>
      <c r="T56" s="42"/>
      <c r="U56" s="42"/>
      <c r="V56" s="42"/>
      <c r="W56" s="42"/>
      <c r="X56" s="42"/>
      <c r="Y56" s="43"/>
      <c r="Z56" s="43"/>
      <c r="AA56" s="43"/>
      <c r="AB56" s="43"/>
      <c r="AC56" s="43"/>
      <c r="AD56" s="43"/>
      <c r="AE56" s="43"/>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c r="CD56" s="62"/>
      <c r="CE56" s="62"/>
      <c r="CF56" s="62"/>
      <c r="CG56" s="62"/>
      <c r="CH56" s="62"/>
      <c r="CI56" s="62"/>
      <c r="CJ56" s="62"/>
      <c r="CK56" s="62"/>
      <c r="CL56" s="62"/>
      <c r="CM56" s="62"/>
      <c r="CN56" s="62"/>
      <c r="CO56" s="62"/>
      <c r="CP56" s="62"/>
      <c r="CQ56" s="62"/>
      <c r="CR56" s="62"/>
      <c r="CS56" s="62"/>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2"/>
      <c r="DT56" s="62"/>
      <c r="DU56" s="62"/>
      <c r="DV56" s="62"/>
      <c r="DW56" s="62"/>
      <c r="DX56" s="62"/>
      <c r="DY56" s="62"/>
      <c r="DZ56" s="62"/>
      <c r="EA56" s="62"/>
      <c r="EB56" s="62"/>
      <c r="EC56" s="62"/>
      <c r="ED56" s="62"/>
      <c r="EE56" s="62"/>
      <c r="EF56" s="62"/>
      <c r="EG56" s="62"/>
      <c r="EH56" s="62"/>
      <c r="EI56" s="62"/>
      <c r="EJ56" s="62"/>
      <c r="EK56" s="62"/>
      <c r="EL56" s="62"/>
      <c r="EM56" s="62"/>
      <c r="EN56" s="62"/>
      <c r="EO56" s="62"/>
      <c r="EP56" s="62"/>
      <c r="EQ56" s="62"/>
      <c r="ER56" s="62"/>
      <c r="ES56" s="62"/>
      <c r="ET56" s="62"/>
      <c r="EU56" s="62"/>
      <c r="EV56" s="62"/>
      <c r="EW56" s="62"/>
      <c r="EX56" s="62"/>
      <c r="EY56" s="62"/>
      <c r="EZ56" s="62"/>
      <c r="FA56" s="62"/>
      <c r="FB56" s="62"/>
      <c r="FC56" s="62"/>
      <c r="FD56" s="62"/>
      <c r="FE56" s="62"/>
      <c r="FF56" s="62"/>
      <c r="FG56" s="62"/>
      <c r="FH56" s="62"/>
      <c r="FI56" s="62"/>
      <c r="FJ56" s="62"/>
      <c r="FK56" s="62"/>
      <c r="FL56" s="62"/>
      <c r="FM56" s="62"/>
      <c r="FN56" s="62"/>
      <c r="FO56" s="62"/>
      <c r="FP56" s="62"/>
      <c r="FQ56" s="62"/>
      <c r="FR56" s="62"/>
      <c r="FS56" s="62"/>
      <c r="FT56" s="62"/>
      <c r="FU56" s="62"/>
      <c r="FV56" s="62"/>
      <c r="FW56" s="62"/>
      <c r="FX56" s="62"/>
      <c r="FY56" s="62"/>
      <c r="FZ56" s="62"/>
      <c r="GA56" s="62"/>
      <c r="GB56" s="62"/>
      <c r="GC56" s="62"/>
      <c r="GD56" s="62"/>
      <c r="GE56" s="62"/>
      <c r="GF56" s="62"/>
      <c r="GG56" s="62"/>
      <c r="GH56" s="62"/>
      <c r="GI56" s="62"/>
      <c r="GJ56" s="62"/>
      <c r="GK56" s="62"/>
      <c r="GL56" s="62"/>
      <c r="GM56" s="62"/>
      <c r="GN56" s="62"/>
      <c r="GO56" s="62"/>
      <c r="GP56" s="62"/>
      <c r="GQ56" s="62"/>
      <c r="GR56" s="62"/>
      <c r="GS56" s="62"/>
      <c r="GT56" s="62"/>
      <c r="GU56" s="62"/>
      <c r="GV56" s="62"/>
      <c r="GW56" s="62"/>
      <c r="GX56" s="62"/>
      <c r="GY56" s="62"/>
      <c r="GZ56" s="62"/>
      <c r="HA56" s="62"/>
      <c r="HB56" s="62"/>
      <c r="HC56" s="62"/>
      <c r="HD56" s="62"/>
      <c r="HE56" s="62"/>
      <c r="HF56" s="62"/>
      <c r="HG56" s="62"/>
      <c r="HH56" s="62"/>
      <c r="HI56" s="62"/>
      <c r="HJ56" s="62"/>
      <c r="HK56" s="62"/>
      <c r="HL56" s="62"/>
      <c r="HM56" s="62"/>
      <c r="HN56" s="62"/>
      <c r="HO56" s="62"/>
      <c r="HP56" s="62"/>
      <c r="HQ56" s="62"/>
      <c r="HR56" s="62"/>
      <c r="HS56" s="62"/>
      <c r="HT56" s="62"/>
      <c r="HU56" s="62"/>
      <c r="HV56" s="62"/>
      <c r="HW56" s="62"/>
      <c r="HX56" s="62"/>
      <c r="HY56" s="62"/>
      <c r="HZ56" s="62"/>
      <c r="IA56" s="62"/>
      <c r="IB56" s="62"/>
      <c r="IC56" s="62"/>
      <c r="ID56" s="62"/>
      <c r="IE56" s="62"/>
      <c r="IF56" s="62"/>
      <c r="IG56" s="62"/>
      <c r="IH56" s="62"/>
      <c r="II56" s="62"/>
      <c r="IJ56" s="62"/>
      <c r="IK56" s="62"/>
      <c r="IL56" s="62"/>
      <c r="IM56" s="62"/>
      <c r="IN56" s="62"/>
      <c r="IO56" s="62"/>
      <c r="IP56" s="62"/>
      <c r="IQ56" s="62"/>
      <c r="IR56" s="62"/>
      <c r="IS56" s="62"/>
      <c r="IT56" s="62"/>
      <c r="IU56" s="62"/>
      <c r="IV56" s="62"/>
      <c r="IW56" s="62"/>
      <c r="IX56" s="62"/>
      <c r="IY56" s="62"/>
      <c r="IZ56" s="62"/>
      <c r="JA56" s="62"/>
      <c r="JB56" s="62"/>
      <c r="JC56" s="62"/>
      <c r="JD56" s="62"/>
      <c r="JE56" s="62"/>
      <c r="JF56" s="62"/>
      <c r="JG56" s="62"/>
      <c r="JH56" s="62"/>
      <c r="JI56" s="62"/>
      <c r="JJ56" s="62"/>
      <c r="JK56" s="62"/>
      <c r="JL56" s="62"/>
      <c r="JM56" s="62"/>
      <c r="JN56" s="62"/>
      <c r="JO56" s="62"/>
      <c r="JP56" s="62"/>
      <c r="JQ56" s="62"/>
      <c r="JR56" s="62"/>
      <c r="JS56" s="62"/>
      <c r="JT56" s="62"/>
      <c r="JU56" s="62"/>
      <c r="JV56" s="62"/>
      <c r="JW56" s="62"/>
      <c r="JX56" s="62"/>
      <c r="JY56" s="62"/>
      <c r="JZ56" s="62"/>
      <c r="KA56" s="62"/>
      <c r="KB56" s="62"/>
      <c r="KC56" s="62"/>
      <c r="KD56" s="62"/>
      <c r="KE56" s="62"/>
      <c r="KF56" s="62"/>
      <c r="KG56" s="62"/>
      <c r="KH56" s="62"/>
      <c r="KI56" s="62"/>
      <c r="KJ56" s="62"/>
      <c r="KK56" s="62"/>
      <c r="KL56" s="62"/>
      <c r="KM56" s="62"/>
      <c r="KN56" s="62"/>
      <c r="KO56" s="62"/>
      <c r="KP56" s="62"/>
      <c r="KQ56" s="62"/>
      <c r="KR56" s="62"/>
      <c r="KS56" s="62"/>
      <c r="KT56" s="62"/>
      <c r="KU56" s="62"/>
      <c r="KV56" s="62"/>
      <c r="KW56" s="62"/>
      <c r="KX56" s="62"/>
      <c r="KY56" s="62"/>
      <c r="KZ56" s="62"/>
      <c r="LA56" s="62"/>
      <c r="LB56" s="62"/>
      <c r="LC56" s="62"/>
      <c r="LD56" s="62"/>
      <c r="LE56" s="62"/>
      <c r="LF56" s="62"/>
      <c r="LG56" s="62"/>
      <c r="LH56" s="62"/>
      <c r="LI56" s="62"/>
      <c r="LJ56" s="62"/>
      <c r="LK56" s="62"/>
      <c r="LL56" s="62"/>
      <c r="LM56" s="62"/>
      <c r="LN56" s="62"/>
      <c r="LO56" s="62"/>
      <c r="LP56" s="62"/>
      <c r="LQ56" s="62"/>
      <c r="LR56" s="62"/>
      <c r="LS56" s="62"/>
      <c r="LT56" s="62"/>
      <c r="LU56" s="62"/>
      <c r="LV56" s="62"/>
      <c r="LW56" s="62"/>
      <c r="LX56" s="62"/>
      <c r="LY56" s="62"/>
      <c r="LZ56" s="62"/>
      <c r="MA56" s="62"/>
      <c r="MB56" s="62"/>
      <c r="MC56" s="62"/>
      <c r="MD56" s="62"/>
      <c r="ME56" s="62"/>
      <c r="MF56" s="62"/>
      <c r="MG56" s="62"/>
      <c r="MH56" s="62"/>
      <c r="MI56" s="62"/>
      <c r="MJ56" s="62"/>
      <c r="MK56" s="62"/>
      <c r="ML56" s="62"/>
      <c r="MM56" s="62"/>
      <c r="MN56" s="62"/>
      <c r="MO56" s="62"/>
      <c r="MP56" s="62"/>
      <c r="MQ56" s="62"/>
      <c r="MR56" s="62"/>
      <c r="MS56" s="62"/>
      <c r="MT56" s="62"/>
      <c r="MU56" s="62"/>
      <c r="MV56" s="62"/>
      <c r="MW56" s="62"/>
      <c r="MX56" s="62"/>
      <c r="MY56" s="62"/>
      <c r="MZ56" s="62"/>
      <c r="NA56" s="62"/>
      <c r="NB56" s="62"/>
      <c r="NC56" s="62"/>
      <c r="ND56" s="62"/>
      <c r="NE56" s="62"/>
      <c r="NF56" s="62"/>
      <c r="NG56" s="62"/>
      <c r="NH56" s="62"/>
      <c r="NI56" s="62"/>
      <c r="NJ56" s="62"/>
      <c r="NK56" s="62"/>
      <c r="NL56" s="62"/>
      <c r="NM56" s="62"/>
      <c r="NN56" s="62"/>
      <c r="NO56" s="62"/>
      <c r="NP56" s="62"/>
      <c r="NQ56" s="62"/>
      <c r="NR56" s="62"/>
      <c r="NS56" s="62"/>
      <c r="NT56" s="62"/>
      <c r="NU56" s="62"/>
      <c r="NV56" s="62"/>
      <c r="NW56" s="62"/>
      <c r="NX56" s="62"/>
      <c r="NY56" s="62"/>
      <c r="NZ56" s="62"/>
      <c r="OA56" s="62"/>
      <c r="OB56" s="62"/>
      <c r="OC56" s="62"/>
      <c r="OD56" s="62"/>
      <c r="OE56" s="62"/>
      <c r="OF56" s="62"/>
      <c r="OG56" s="62"/>
      <c r="OH56" s="62"/>
      <c r="OI56" s="62"/>
      <c r="OJ56" s="62"/>
      <c r="OK56" s="62"/>
      <c r="OL56" s="62"/>
      <c r="OM56" s="62"/>
      <c r="ON56" s="62"/>
      <c r="OO56" s="62"/>
      <c r="OP56" s="62"/>
      <c r="OQ56" s="62"/>
      <c r="OR56" s="62"/>
      <c r="OS56" s="62"/>
      <c r="OT56" s="62"/>
      <c r="OU56" s="62"/>
      <c r="OV56" s="62"/>
      <c r="OW56" s="62"/>
      <c r="OX56" s="62"/>
      <c r="OY56" s="62"/>
      <c r="OZ56" s="62"/>
      <c r="PA56" s="62"/>
      <c r="PB56" s="62"/>
      <c r="PC56" s="62"/>
      <c r="PD56" s="62"/>
      <c r="PE56" s="62"/>
      <c r="PF56" s="62"/>
      <c r="PG56" s="62"/>
      <c r="PH56" s="62"/>
      <c r="PI56" s="62"/>
      <c r="PJ56" s="62"/>
      <c r="PK56" s="62"/>
      <c r="PL56" s="62"/>
      <c r="PM56" s="62"/>
      <c r="PN56" s="62"/>
      <c r="PO56" s="62"/>
      <c r="PP56" s="62"/>
      <c r="PQ56" s="62"/>
      <c r="PR56" s="62"/>
      <c r="PS56" s="62"/>
      <c r="PT56" s="62"/>
      <c r="PU56" s="62"/>
      <c r="PV56" s="62"/>
      <c r="PW56" s="62"/>
      <c r="PX56" s="62"/>
      <c r="PY56" s="62"/>
      <c r="PZ56" s="62"/>
      <c r="QA56" s="62"/>
      <c r="QB56" s="62"/>
      <c r="QC56" s="62"/>
      <c r="QD56" s="62"/>
      <c r="QE56" s="62"/>
      <c r="QF56" s="62"/>
      <c r="QG56" s="62"/>
      <c r="QH56" s="62"/>
      <c r="QI56" s="62"/>
      <c r="QJ56" s="62"/>
      <c r="QK56" s="62"/>
      <c r="QL56" s="62"/>
      <c r="QM56" s="62"/>
      <c r="QN56" s="62"/>
      <c r="QO56" s="62"/>
      <c r="QP56" s="62"/>
      <c r="QQ56" s="62"/>
      <c r="QR56" s="62"/>
      <c r="QS56" s="62"/>
      <c r="QT56" s="62"/>
      <c r="QU56" s="62"/>
      <c r="QV56" s="62"/>
      <c r="QW56" s="62"/>
      <c r="QX56" s="62"/>
      <c r="QY56" s="62"/>
      <c r="QZ56" s="62"/>
      <c r="RA56" s="62"/>
      <c r="RB56" s="62"/>
      <c r="RC56" s="62"/>
      <c r="RD56" s="62"/>
      <c r="RE56" s="62"/>
      <c r="RF56" s="62"/>
      <c r="RG56" s="62"/>
      <c r="RH56" s="62"/>
      <c r="RI56" s="62"/>
      <c r="RJ56" s="62"/>
      <c r="RK56" s="62"/>
      <c r="RL56" s="62"/>
      <c r="RM56" s="62"/>
      <c r="RN56" s="62"/>
      <c r="RO56" s="62"/>
      <c r="RP56" s="62"/>
      <c r="RQ56" s="62"/>
      <c r="RR56" s="62"/>
      <c r="RS56" s="62"/>
      <c r="RT56" s="62"/>
      <c r="RU56" s="62"/>
      <c r="RV56" s="62"/>
      <c r="RW56" s="62"/>
      <c r="RX56" s="62"/>
      <c r="RY56" s="62"/>
      <c r="RZ56" s="62"/>
      <c r="SA56" s="62"/>
      <c r="SB56" s="62"/>
      <c r="SC56" s="62"/>
      <c r="SD56" s="62"/>
      <c r="SE56" s="62"/>
      <c r="SF56" s="62"/>
      <c r="SG56" s="62"/>
      <c r="SH56" s="62"/>
      <c r="SI56" s="62"/>
      <c r="SJ56" s="62"/>
      <c r="SK56" s="62"/>
      <c r="SL56" s="62"/>
      <c r="SM56" s="62"/>
    </row>
    <row r="57" spans="1:548" s="75" customFormat="1" ht="24" customHeight="1" x14ac:dyDescent="0.25">
      <c r="A57" s="55"/>
      <c r="B57" s="9"/>
      <c r="C57" s="311" t="s">
        <v>101</v>
      </c>
      <c r="D57" s="311" t="s">
        <v>70</v>
      </c>
      <c r="E57" s="311" t="s">
        <v>70</v>
      </c>
      <c r="F57" s="311" t="s">
        <v>70</v>
      </c>
      <c r="G57" s="55" t="s">
        <v>48</v>
      </c>
      <c r="H57" s="92"/>
      <c r="I57" s="83">
        <f>(95.03*100/500)*(23-(12-3))*1</f>
        <v>266.084</v>
      </c>
      <c r="J57" s="55">
        <v>11000</v>
      </c>
      <c r="K57" s="93">
        <v>0.7</v>
      </c>
      <c r="L57" s="80">
        <f>ROUND(PRODUCT(I57:K57),0)</f>
        <v>2048847</v>
      </c>
      <c r="M57" s="55"/>
      <c r="N57" s="77"/>
      <c r="O57" s="84"/>
      <c r="P57" s="85"/>
      <c r="Q57" s="106"/>
      <c r="R57" s="103"/>
      <c r="S57" s="96"/>
      <c r="T57" s="104"/>
      <c r="U57" s="104"/>
      <c r="V57" s="104"/>
      <c r="W57" s="104"/>
      <c r="X57" s="104"/>
      <c r="Y57" s="104"/>
      <c r="Z57" s="104"/>
      <c r="AA57" s="104"/>
      <c r="AB57" s="104"/>
      <c r="AC57" s="104"/>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DV57" s="87"/>
      <c r="DW57" s="87"/>
      <c r="DX57" s="87"/>
      <c r="DY57" s="87"/>
      <c r="DZ57" s="87"/>
      <c r="EA57" s="87"/>
      <c r="EB57" s="87"/>
      <c r="EC57" s="87"/>
      <c r="ED57" s="87"/>
      <c r="EE57" s="87"/>
      <c r="EF57" s="87"/>
      <c r="EG57" s="87"/>
      <c r="EH57" s="87"/>
      <c r="EI57" s="87"/>
      <c r="EJ57" s="87"/>
      <c r="EK57" s="87"/>
      <c r="EL57" s="87"/>
      <c r="EM57" s="87"/>
      <c r="EN57" s="87"/>
      <c r="EO57" s="87"/>
      <c r="EP57" s="87"/>
      <c r="EQ57" s="87"/>
      <c r="ER57" s="87"/>
      <c r="ES57" s="87"/>
      <c r="ET57" s="87"/>
      <c r="EU57" s="87"/>
      <c r="EV57" s="87"/>
      <c r="EW57" s="87"/>
      <c r="EX57" s="87"/>
      <c r="EY57" s="87"/>
      <c r="EZ57" s="87"/>
      <c r="FA57" s="87"/>
      <c r="FB57" s="87"/>
      <c r="FC57" s="87"/>
      <c r="FD57" s="87"/>
      <c r="FE57" s="87"/>
      <c r="FF57" s="87"/>
      <c r="FG57" s="87"/>
      <c r="FH57" s="87"/>
      <c r="FI57" s="87"/>
      <c r="FJ57" s="87"/>
      <c r="FK57" s="87"/>
      <c r="FL57" s="87"/>
      <c r="FM57" s="87"/>
      <c r="FN57" s="87"/>
      <c r="FO57" s="87"/>
      <c r="FP57" s="87"/>
      <c r="FQ57" s="87"/>
      <c r="FR57" s="87"/>
      <c r="FS57" s="87"/>
      <c r="FT57" s="87"/>
      <c r="FU57" s="87"/>
      <c r="FV57" s="87"/>
      <c r="FW57" s="87"/>
      <c r="FX57" s="87"/>
      <c r="FY57" s="87"/>
      <c r="FZ57" s="87"/>
      <c r="GA57" s="87"/>
      <c r="GB57" s="87"/>
      <c r="GC57" s="87"/>
      <c r="GD57" s="87"/>
      <c r="GE57" s="87"/>
      <c r="GF57" s="87"/>
      <c r="GG57" s="87"/>
      <c r="GH57" s="87"/>
      <c r="GI57" s="87"/>
      <c r="GJ57" s="87"/>
      <c r="GK57" s="87"/>
      <c r="GL57" s="87"/>
      <c r="GM57" s="87"/>
      <c r="GN57" s="87"/>
      <c r="GO57" s="87"/>
      <c r="GP57" s="87"/>
      <c r="GQ57" s="87"/>
      <c r="GR57" s="87"/>
      <c r="GS57" s="87"/>
      <c r="GT57" s="87"/>
      <c r="GU57" s="87"/>
      <c r="GV57" s="87"/>
      <c r="GW57" s="87"/>
      <c r="GX57" s="87"/>
      <c r="GY57" s="87"/>
      <c r="GZ57" s="87"/>
      <c r="HA57" s="87"/>
      <c r="HB57" s="87"/>
      <c r="HC57" s="87"/>
      <c r="HD57" s="87"/>
      <c r="HE57" s="87"/>
      <c r="HF57" s="87"/>
      <c r="HG57" s="87"/>
      <c r="HH57" s="87"/>
      <c r="HI57" s="87"/>
      <c r="HJ57" s="87"/>
      <c r="HK57" s="87"/>
      <c r="HL57" s="87"/>
      <c r="HM57" s="87"/>
      <c r="HN57" s="87"/>
      <c r="HO57" s="87"/>
      <c r="HP57" s="87"/>
      <c r="HQ57" s="87"/>
      <c r="HR57" s="87"/>
      <c r="HS57" s="87"/>
      <c r="HT57" s="87"/>
      <c r="HU57" s="87"/>
      <c r="HV57" s="87"/>
      <c r="HW57" s="87"/>
      <c r="HX57" s="87"/>
      <c r="HY57" s="87"/>
      <c r="HZ57" s="87"/>
      <c r="IA57" s="87"/>
      <c r="IB57" s="87"/>
      <c r="IC57" s="87"/>
      <c r="ID57" s="87"/>
      <c r="IE57" s="87"/>
      <c r="IF57" s="87"/>
      <c r="IG57" s="87"/>
      <c r="IH57" s="87"/>
      <c r="II57" s="87"/>
      <c r="IJ57" s="87"/>
      <c r="IK57" s="87"/>
      <c r="IL57" s="87"/>
      <c r="IM57" s="87"/>
      <c r="IN57" s="87"/>
      <c r="IO57" s="87"/>
      <c r="IP57" s="87"/>
      <c r="IQ57" s="87"/>
      <c r="IR57" s="87"/>
      <c r="IS57" s="87"/>
      <c r="IT57" s="87"/>
      <c r="IU57" s="87"/>
      <c r="IV57" s="87"/>
      <c r="IW57" s="87"/>
      <c r="IX57" s="87"/>
      <c r="IY57" s="87"/>
      <c r="IZ57" s="87"/>
      <c r="JA57" s="87"/>
      <c r="JB57" s="87"/>
      <c r="JC57" s="87"/>
      <c r="JD57" s="87"/>
      <c r="JE57" s="87"/>
      <c r="JF57" s="87"/>
      <c r="JG57" s="87"/>
      <c r="JH57" s="87"/>
      <c r="JI57" s="87"/>
      <c r="JJ57" s="87"/>
      <c r="JK57" s="87"/>
      <c r="JL57" s="87"/>
      <c r="JM57" s="87"/>
      <c r="JN57" s="87"/>
      <c r="JO57" s="87"/>
      <c r="JP57" s="87"/>
      <c r="JQ57" s="87"/>
      <c r="JR57" s="87"/>
      <c r="JS57" s="87"/>
      <c r="JT57" s="87"/>
      <c r="JU57" s="87"/>
      <c r="JV57" s="87"/>
      <c r="JW57" s="87"/>
      <c r="JX57" s="87"/>
      <c r="JY57" s="87"/>
      <c r="JZ57" s="87"/>
      <c r="KA57" s="87"/>
      <c r="KB57" s="87"/>
      <c r="KC57" s="87"/>
      <c r="KD57" s="87"/>
      <c r="KE57" s="87"/>
      <c r="KF57" s="87"/>
      <c r="KG57" s="87"/>
      <c r="KH57" s="87"/>
      <c r="KI57" s="87"/>
      <c r="KJ57" s="87"/>
      <c r="KK57" s="87"/>
      <c r="KL57" s="87"/>
      <c r="KM57" s="87"/>
      <c r="KN57" s="87"/>
      <c r="KO57" s="87"/>
      <c r="KP57" s="87"/>
      <c r="KQ57" s="87"/>
      <c r="KR57" s="87"/>
      <c r="KS57" s="87"/>
      <c r="KT57" s="87"/>
      <c r="KU57" s="87"/>
      <c r="KV57" s="87"/>
      <c r="KW57" s="87"/>
      <c r="KX57" s="87"/>
      <c r="KY57" s="87"/>
      <c r="KZ57" s="87"/>
      <c r="LA57" s="87"/>
      <c r="LB57" s="87"/>
      <c r="LC57" s="87"/>
      <c r="LD57" s="87"/>
      <c r="LE57" s="87"/>
      <c r="LF57" s="87"/>
      <c r="LG57" s="87"/>
      <c r="LH57" s="87"/>
      <c r="LI57" s="87"/>
      <c r="LJ57" s="87"/>
      <c r="LK57" s="87"/>
      <c r="LL57" s="87"/>
      <c r="LM57" s="87"/>
      <c r="LN57" s="87"/>
      <c r="LO57" s="87"/>
      <c r="LP57" s="87"/>
      <c r="LQ57" s="87"/>
      <c r="LR57" s="87"/>
      <c r="LS57" s="87"/>
      <c r="LT57" s="87"/>
      <c r="LU57" s="87"/>
      <c r="LV57" s="87"/>
      <c r="LW57" s="87"/>
      <c r="LX57" s="87"/>
      <c r="LY57" s="87"/>
      <c r="LZ57" s="87"/>
      <c r="MA57" s="87"/>
      <c r="MB57" s="87"/>
      <c r="MC57" s="87"/>
      <c r="MD57" s="87"/>
      <c r="ME57" s="87"/>
      <c r="MF57" s="87"/>
      <c r="MG57" s="87"/>
      <c r="MH57" s="87"/>
      <c r="MI57" s="87"/>
      <c r="MJ57" s="87"/>
      <c r="MK57" s="87"/>
      <c r="ML57" s="87"/>
      <c r="MM57" s="87"/>
      <c r="MN57" s="87"/>
      <c r="MO57" s="87"/>
      <c r="MP57" s="87"/>
      <c r="MQ57" s="87"/>
      <c r="MR57" s="87"/>
      <c r="MS57" s="87"/>
      <c r="MT57" s="87"/>
      <c r="MU57" s="87"/>
      <c r="MV57" s="87"/>
      <c r="MW57" s="87"/>
      <c r="MX57" s="87"/>
      <c r="MY57" s="87"/>
      <c r="MZ57" s="87"/>
      <c r="NA57" s="87"/>
      <c r="NB57" s="87"/>
      <c r="NC57" s="87"/>
      <c r="ND57" s="87"/>
      <c r="NE57" s="87"/>
      <c r="NF57" s="87"/>
      <c r="NG57" s="87"/>
      <c r="NH57" s="87"/>
      <c r="NI57" s="87"/>
      <c r="NJ57" s="87"/>
      <c r="NK57" s="87"/>
      <c r="NL57" s="87"/>
      <c r="NM57" s="87"/>
      <c r="NN57" s="87"/>
      <c r="NO57" s="87"/>
      <c r="NP57" s="87"/>
      <c r="NQ57" s="87"/>
      <c r="NR57" s="87"/>
      <c r="NS57" s="87"/>
      <c r="NT57" s="87"/>
      <c r="NU57" s="87"/>
      <c r="NV57" s="87"/>
      <c r="NW57" s="87"/>
      <c r="NX57" s="87"/>
      <c r="NY57" s="87"/>
      <c r="NZ57" s="87"/>
      <c r="OA57" s="87"/>
      <c r="OB57" s="87"/>
      <c r="OC57" s="87"/>
      <c r="OD57" s="87"/>
      <c r="OE57" s="87"/>
      <c r="OF57" s="87"/>
      <c r="OG57" s="87"/>
      <c r="OH57" s="87"/>
      <c r="OI57" s="87"/>
      <c r="OJ57" s="87"/>
      <c r="OK57" s="87"/>
      <c r="OL57" s="87"/>
      <c r="OM57" s="87"/>
      <c r="ON57" s="87"/>
      <c r="OO57" s="87"/>
      <c r="OP57" s="87"/>
      <c r="OQ57" s="87"/>
      <c r="OR57" s="87"/>
      <c r="OS57" s="87"/>
      <c r="OT57" s="87"/>
      <c r="OU57" s="87"/>
      <c r="OV57" s="87"/>
      <c r="OW57" s="87"/>
      <c r="OX57" s="87"/>
      <c r="OY57" s="87"/>
      <c r="OZ57" s="87"/>
      <c r="PA57" s="87"/>
      <c r="PB57" s="87"/>
      <c r="PC57" s="87"/>
      <c r="PD57" s="87"/>
      <c r="PE57" s="87"/>
      <c r="PF57" s="87"/>
      <c r="PG57" s="87"/>
      <c r="PH57" s="87"/>
      <c r="PI57" s="87"/>
      <c r="PJ57" s="87"/>
      <c r="PK57" s="87"/>
      <c r="PL57" s="87"/>
      <c r="PM57" s="87"/>
      <c r="PN57" s="87"/>
      <c r="PO57" s="87"/>
      <c r="PP57" s="87"/>
      <c r="PQ57" s="87"/>
      <c r="PR57" s="87"/>
      <c r="PS57" s="87"/>
      <c r="PT57" s="87"/>
      <c r="PU57" s="87"/>
      <c r="PV57" s="87"/>
      <c r="PW57" s="87"/>
      <c r="PX57" s="87"/>
      <c r="PY57" s="87"/>
      <c r="PZ57" s="87"/>
      <c r="QA57" s="87"/>
      <c r="QB57" s="87"/>
      <c r="QC57" s="87"/>
      <c r="QD57" s="87"/>
      <c r="QE57" s="87"/>
      <c r="QF57" s="87"/>
      <c r="QG57" s="87"/>
      <c r="QH57" s="87"/>
      <c r="QI57" s="87"/>
      <c r="QJ57" s="87"/>
      <c r="QK57" s="87"/>
      <c r="QL57" s="87"/>
      <c r="QM57" s="87"/>
      <c r="QN57" s="87"/>
      <c r="QO57" s="87"/>
      <c r="QP57" s="87"/>
      <c r="QQ57" s="87"/>
      <c r="QR57" s="87"/>
      <c r="QS57" s="87"/>
      <c r="QT57" s="87"/>
      <c r="QU57" s="87"/>
      <c r="QV57" s="87"/>
      <c r="QW57" s="87"/>
      <c r="QX57" s="87"/>
      <c r="QY57" s="87"/>
      <c r="QZ57" s="87"/>
      <c r="RA57" s="87"/>
      <c r="RB57" s="87"/>
      <c r="RC57" s="87"/>
      <c r="RD57" s="87"/>
      <c r="RE57" s="87"/>
      <c r="RF57" s="87"/>
      <c r="RG57" s="87"/>
      <c r="RH57" s="87"/>
      <c r="RI57" s="87"/>
      <c r="RJ57" s="87"/>
      <c r="RK57" s="87"/>
      <c r="RL57" s="87"/>
      <c r="RM57" s="87"/>
      <c r="RN57" s="87"/>
      <c r="RO57" s="87"/>
      <c r="RP57" s="87"/>
      <c r="RQ57" s="87"/>
      <c r="RR57" s="87"/>
      <c r="RS57" s="87"/>
      <c r="RT57" s="87"/>
      <c r="RU57" s="87"/>
      <c r="RV57" s="87"/>
      <c r="RW57" s="87"/>
      <c r="RX57" s="87"/>
      <c r="RY57" s="87"/>
      <c r="RZ57" s="87"/>
      <c r="SA57" s="87"/>
      <c r="SB57" s="87"/>
      <c r="SC57" s="87"/>
      <c r="SD57" s="87"/>
      <c r="SE57" s="87"/>
      <c r="SF57" s="87"/>
      <c r="SG57" s="87"/>
      <c r="SH57" s="87"/>
      <c r="SI57" s="87"/>
      <c r="SJ57" s="87"/>
      <c r="SK57" s="87"/>
      <c r="SL57" s="87"/>
      <c r="SM57" s="87"/>
      <c r="SN57" s="87"/>
      <c r="SO57" s="87"/>
      <c r="SP57" s="87"/>
      <c r="SQ57" s="87"/>
      <c r="SR57" s="87"/>
      <c r="SS57" s="87"/>
      <c r="ST57" s="87"/>
      <c r="SU57" s="87"/>
      <c r="SV57" s="87"/>
      <c r="SW57" s="87"/>
      <c r="SX57" s="87"/>
      <c r="SY57" s="87"/>
      <c r="SZ57" s="87"/>
      <c r="TA57" s="87"/>
      <c r="TB57" s="87"/>
      <c r="TC57" s="87"/>
      <c r="TD57" s="87"/>
      <c r="TE57" s="87"/>
      <c r="TF57" s="87"/>
      <c r="TG57" s="87"/>
      <c r="TH57" s="87"/>
      <c r="TI57" s="87"/>
      <c r="TJ57" s="87"/>
      <c r="TK57" s="87"/>
      <c r="TL57" s="87"/>
      <c r="TM57" s="87"/>
      <c r="TN57" s="87"/>
      <c r="TO57" s="87"/>
      <c r="TP57" s="87"/>
      <c r="TQ57" s="87"/>
      <c r="TR57" s="87"/>
      <c r="TS57" s="87"/>
      <c r="TT57" s="87"/>
      <c r="TU57" s="87"/>
      <c r="TV57" s="87"/>
      <c r="TW57" s="87"/>
      <c r="TX57" s="87"/>
      <c r="TY57" s="87"/>
      <c r="TZ57" s="87"/>
      <c r="UA57" s="87"/>
      <c r="UB57" s="91"/>
    </row>
    <row r="58" spans="1:548" s="75" customFormat="1" ht="27" customHeight="1" x14ac:dyDescent="0.25">
      <c r="A58" s="55"/>
      <c r="B58" s="9"/>
      <c r="C58" s="315" t="s">
        <v>71</v>
      </c>
      <c r="D58" s="316"/>
      <c r="E58" s="316"/>
      <c r="F58" s="317"/>
      <c r="G58" s="55" t="s">
        <v>49</v>
      </c>
      <c r="H58" s="92"/>
      <c r="I58" s="83">
        <v>1</v>
      </c>
      <c r="J58" s="257">
        <v>75000</v>
      </c>
      <c r="K58" s="93"/>
      <c r="L58" s="80">
        <f>I58*J58</f>
        <v>75000</v>
      </c>
      <c r="M58" s="55"/>
      <c r="N58" s="77"/>
      <c r="O58" s="88"/>
      <c r="P58" s="88"/>
      <c r="Q58" s="107"/>
      <c r="R58" s="108"/>
      <c r="S58" s="96"/>
      <c r="T58" s="104"/>
      <c r="U58" s="104"/>
      <c r="V58" s="104"/>
      <c r="W58" s="104"/>
      <c r="X58" s="104"/>
      <c r="Y58" s="104"/>
      <c r="Z58" s="104"/>
      <c r="AA58" s="104"/>
      <c r="AB58" s="104"/>
      <c r="AC58" s="104"/>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DU58" s="87"/>
      <c r="DV58" s="87"/>
      <c r="DW58" s="87"/>
      <c r="DX58" s="87"/>
      <c r="DY58" s="87"/>
      <c r="DZ58" s="87"/>
      <c r="EA58" s="87"/>
      <c r="EB58" s="87"/>
      <c r="EC58" s="87"/>
      <c r="ED58" s="87"/>
      <c r="EE58" s="87"/>
      <c r="EF58" s="87"/>
      <c r="EG58" s="87"/>
      <c r="EH58" s="87"/>
      <c r="EI58" s="87"/>
      <c r="EJ58" s="87"/>
      <c r="EK58" s="87"/>
      <c r="EL58" s="87"/>
      <c r="EM58" s="87"/>
      <c r="EN58" s="87"/>
      <c r="EO58" s="87"/>
      <c r="EP58" s="87"/>
      <c r="EQ58" s="87"/>
      <c r="ER58" s="87"/>
      <c r="ES58" s="87"/>
      <c r="ET58" s="87"/>
      <c r="EU58" s="87"/>
      <c r="EV58" s="87"/>
      <c r="EW58" s="87"/>
      <c r="EX58" s="87"/>
      <c r="EY58" s="87"/>
      <c r="EZ58" s="87"/>
      <c r="FA58" s="87"/>
      <c r="FB58" s="87"/>
      <c r="FC58" s="87"/>
      <c r="FD58" s="87"/>
      <c r="FE58" s="87"/>
      <c r="FF58" s="87"/>
      <c r="FG58" s="87"/>
      <c r="FH58" s="87"/>
      <c r="FI58" s="87"/>
      <c r="FJ58" s="87"/>
      <c r="FK58" s="87"/>
      <c r="FL58" s="87"/>
      <c r="FM58" s="87"/>
      <c r="FN58" s="87"/>
      <c r="FO58" s="87"/>
      <c r="FP58" s="87"/>
      <c r="FQ58" s="87"/>
      <c r="FR58" s="87"/>
      <c r="FS58" s="87"/>
      <c r="FT58" s="87"/>
      <c r="FU58" s="87"/>
      <c r="FV58" s="87"/>
      <c r="FW58" s="87"/>
      <c r="FX58" s="87"/>
      <c r="FY58" s="87"/>
      <c r="FZ58" s="87"/>
      <c r="GA58" s="87"/>
      <c r="GB58" s="87"/>
      <c r="GC58" s="87"/>
      <c r="GD58" s="87"/>
      <c r="GE58" s="87"/>
      <c r="GF58" s="87"/>
      <c r="GG58" s="87"/>
      <c r="GH58" s="87"/>
      <c r="GI58" s="87"/>
      <c r="GJ58" s="87"/>
      <c r="GK58" s="87"/>
      <c r="GL58" s="87"/>
      <c r="GM58" s="87"/>
      <c r="GN58" s="87"/>
      <c r="GO58" s="87"/>
      <c r="GP58" s="87"/>
      <c r="GQ58" s="87"/>
      <c r="GR58" s="87"/>
      <c r="GS58" s="87"/>
      <c r="GT58" s="87"/>
      <c r="GU58" s="87"/>
      <c r="GV58" s="87"/>
      <c r="GW58" s="87"/>
      <c r="GX58" s="87"/>
      <c r="GY58" s="87"/>
      <c r="GZ58" s="87"/>
      <c r="HA58" s="87"/>
      <c r="HB58" s="87"/>
      <c r="HC58" s="87"/>
      <c r="HD58" s="87"/>
      <c r="HE58" s="87"/>
      <c r="HF58" s="87"/>
      <c r="HG58" s="87"/>
      <c r="HH58" s="87"/>
      <c r="HI58" s="87"/>
      <c r="HJ58" s="87"/>
      <c r="HK58" s="87"/>
      <c r="HL58" s="87"/>
      <c r="HM58" s="87"/>
      <c r="HN58" s="87"/>
      <c r="HO58" s="87"/>
      <c r="HP58" s="87"/>
      <c r="HQ58" s="87"/>
      <c r="HR58" s="87"/>
      <c r="HS58" s="87"/>
      <c r="HT58" s="87"/>
      <c r="HU58" s="87"/>
      <c r="HV58" s="87"/>
      <c r="HW58" s="87"/>
      <c r="HX58" s="87"/>
      <c r="HY58" s="87"/>
      <c r="HZ58" s="87"/>
      <c r="IA58" s="87"/>
      <c r="IB58" s="87"/>
      <c r="IC58" s="87"/>
      <c r="ID58" s="87"/>
      <c r="IE58" s="87"/>
      <c r="IF58" s="87"/>
      <c r="IG58" s="87"/>
      <c r="IH58" s="87"/>
      <c r="II58" s="87"/>
      <c r="IJ58" s="87"/>
      <c r="IK58" s="87"/>
      <c r="IL58" s="87"/>
      <c r="IM58" s="87"/>
      <c r="IN58" s="87"/>
      <c r="IO58" s="87"/>
      <c r="IP58" s="87"/>
      <c r="IQ58" s="87"/>
      <c r="IR58" s="87"/>
      <c r="IS58" s="87"/>
      <c r="IT58" s="87"/>
      <c r="IU58" s="87"/>
      <c r="IV58" s="87"/>
      <c r="IW58" s="87"/>
      <c r="IX58" s="87"/>
      <c r="IY58" s="87"/>
      <c r="IZ58" s="87"/>
      <c r="JA58" s="87"/>
      <c r="JB58" s="87"/>
      <c r="JC58" s="87"/>
      <c r="JD58" s="87"/>
      <c r="JE58" s="87"/>
      <c r="JF58" s="87"/>
      <c r="JG58" s="87"/>
      <c r="JH58" s="87"/>
      <c r="JI58" s="87"/>
      <c r="JJ58" s="87"/>
      <c r="JK58" s="87"/>
      <c r="JL58" s="87"/>
      <c r="JM58" s="87"/>
      <c r="JN58" s="87"/>
      <c r="JO58" s="87"/>
      <c r="JP58" s="87"/>
      <c r="JQ58" s="87"/>
      <c r="JR58" s="87"/>
      <c r="JS58" s="87"/>
      <c r="JT58" s="87"/>
      <c r="JU58" s="87"/>
      <c r="JV58" s="87"/>
      <c r="JW58" s="87"/>
      <c r="JX58" s="87"/>
      <c r="JY58" s="87"/>
      <c r="JZ58" s="87"/>
      <c r="KA58" s="87"/>
      <c r="KB58" s="87"/>
      <c r="KC58" s="87"/>
      <c r="KD58" s="87"/>
      <c r="KE58" s="87"/>
      <c r="KF58" s="87"/>
      <c r="KG58" s="87"/>
      <c r="KH58" s="87"/>
      <c r="KI58" s="87"/>
      <c r="KJ58" s="87"/>
      <c r="KK58" s="87"/>
      <c r="KL58" s="87"/>
      <c r="KM58" s="87"/>
      <c r="KN58" s="87"/>
      <c r="KO58" s="87"/>
      <c r="KP58" s="87"/>
      <c r="KQ58" s="87"/>
      <c r="KR58" s="87"/>
      <c r="KS58" s="87"/>
      <c r="KT58" s="87"/>
      <c r="KU58" s="87"/>
      <c r="KV58" s="87"/>
      <c r="KW58" s="87"/>
      <c r="KX58" s="87"/>
      <c r="KY58" s="87"/>
      <c r="KZ58" s="87"/>
      <c r="LA58" s="87"/>
      <c r="LB58" s="87"/>
      <c r="LC58" s="87"/>
      <c r="LD58" s="87"/>
      <c r="LE58" s="87"/>
      <c r="LF58" s="87"/>
      <c r="LG58" s="87"/>
      <c r="LH58" s="87"/>
      <c r="LI58" s="87"/>
      <c r="LJ58" s="87"/>
      <c r="LK58" s="87"/>
      <c r="LL58" s="87"/>
      <c r="LM58" s="87"/>
      <c r="LN58" s="87"/>
      <c r="LO58" s="87"/>
      <c r="LP58" s="87"/>
      <c r="LQ58" s="87"/>
      <c r="LR58" s="87"/>
      <c r="LS58" s="87"/>
      <c r="LT58" s="87"/>
      <c r="LU58" s="87"/>
      <c r="LV58" s="87"/>
      <c r="LW58" s="87"/>
      <c r="LX58" s="87"/>
      <c r="LY58" s="87"/>
      <c r="LZ58" s="87"/>
      <c r="MA58" s="87"/>
      <c r="MB58" s="87"/>
      <c r="MC58" s="87"/>
      <c r="MD58" s="87"/>
      <c r="ME58" s="87"/>
      <c r="MF58" s="87"/>
      <c r="MG58" s="87"/>
      <c r="MH58" s="87"/>
      <c r="MI58" s="87"/>
      <c r="MJ58" s="87"/>
      <c r="MK58" s="87"/>
      <c r="ML58" s="87"/>
      <c r="MM58" s="87"/>
      <c r="MN58" s="87"/>
      <c r="MO58" s="87"/>
      <c r="MP58" s="87"/>
      <c r="MQ58" s="87"/>
      <c r="MR58" s="87"/>
      <c r="MS58" s="87"/>
      <c r="MT58" s="87"/>
      <c r="MU58" s="87"/>
      <c r="MV58" s="87"/>
      <c r="MW58" s="87"/>
      <c r="MX58" s="87"/>
      <c r="MY58" s="87"/>
      <c r="MZ58" s="87"/>
      <c r="NA58" s="87"/>
      <c r="NB58" s="87"/>
      <c r="NC58" s="87"/>
      <c r="ND58" s="87"/>
      <c r="NE58" s="87"/>
      <c r="NF58" s="87"/>
      <c r="NG58" s="87"/>
      <c r="NH58" s="87"/>
      <c r="NI58" s="87"/>
      <c r="NJ58" s="87"/>
      <c r="NK58" s="87"/>
      <c r="NL58" s="87"/>
      <c r="NM58" s="87"/>
      <c r="NN58" s="87"/>
      <c r="NO58" s="87"/>
      <c r="NP58" s="87"/>
      <c r="NQ58" s="87"/>
      <c r="NR58" s="87"/>
      <c r="NS58" s="87"/>
      <c r="NT58" s="87"/>
      <c r="NU58" s="87"/>
      <c r="NV58" s="87"/>
      <c r="NW58" s="87"/>
      <c r="NX58" s="87"/>
      <c r="NY58" s="87"/>
      <c r="NZ58" s="87"/>
      <c r="OA58" s="87"/>
      <c r="OB58" s="87"/>
      <c r="OC58" s="87"/>
      <c r="OD58" s="87"/>
      <c r="OE58" s="87"/>
      <c r="OF58" s="87"/>
      <c r="OG58" s="87"/>
      <c r="OH58" s="87"/>
      <c r="OI58" s="87"/>
      <c r="OJ58" s="87"/>
      <c r="OK58" s="87"/>
      <c r="OL58" s="87"/>
      <c r="OM58" s="87"/>
      <c r="ON58" s="87"/>
      <c r="OO58" s="87"/>
      <c r="OP58" s="87"/>
      <c r="OQ58" s="87"/>
      <c r="OR58" s="87"/>
      <c r="OS58" s="87"/>
      <c r="OT58" s="87"/>
      <c r="OU58" s="87"/>
      <c r="OV58" s="87"/>
      <c r="OW58" s="87"/>
      <c r="OX58" s="87"/>
      <c r="OY58" s="87"/>
      <c r="OZ58" s="87"/>
      <c r="PA58" s="87"/>
      <c r="PB58" s="87"/>
      <c r="PC58" s="87"/>
      <c r="PD58" s="87"/>
      <c r="PE58" s="87"/>
      <c r="PF58" s="87"/>
      <c r="PG58" s="87"/>
      <c r="PH58" s="87"/>
      <c r="PI58" s="87"/>
      <c r="PJ58" s="87"/>
      <c r="PK58" s="87"/>
      <c r="PL58" s="87"/>
      <c r="PM58" s="87"/>
      <c r="PN58" s="87"/>
      <c r="PO58" s="87"/>
      <c r="PP58" s="87"/>
      <c r="PQ58" s="87"/>
      <c r="PR58" s="87"/>
      <c r="PS58" s="87"/>
      <c r="PT58" s="87"/>
      <c r="PU58" s="87"/>
      <c r="PV58" s="87"/>
      <c r="PW58" s="87"/>
      <c r="PX58" s="87"/>
      <c r="PY58" s="87"/>
      <c r="PZ58" s="87"/>
      <c r="QA58" s="87"/>
      <c r="QB58" s="87"/>
      <c r="QC58" s="87"/>
      <c r="QD58" s="87"/>
      <c r="QE58" s="87"/>
      <c r="QF58" s="87"/>
      <c r="QG58" s="87"/>
      <c r="QH58" s="87"/>
      <c r="QI58" s="87"/>
      <c r="QJ58" s="87"/>
      <c r="QK58" s="87"/>
      <c r="QL58" s="87"/>
      <c r="QM58" s="87"/>
      <c r="QN58" s="87"/>
      <c r="QO58" s="87"/>
      <c r="QP58" s="87"/>
      <c r="QQ58" s="87"/>
      <c r="QR58" s="87"/>
      <c r="QS58" s="87"/>
      <c r="QT58" s="87"/>
      <c r="QU58" s="87"/>
      <c r="QV58" s="87"/>
      <c r="QW58" s="87"/>
      <c r="QX58" s="87"/>
      <c r="QY58" s="87"/>
      <c r="QZ58" s="87"/>
      <c r="RA58" s="87"/>
      <c r="RB58" s="87"/>
      <c r="RC58" s="87"/>
      <c r="RD58" s="87"/>
      <c r="RE58" s="87"/>
      <c r="RF58" s="87"/>
      <c r="RG58" s="87"/>
      <c r="RH58" s="87"/>
      <c r="RI58" s="87"/>
      <c r="RJ58" s="87"/>
      <c r="RK58" s="87"/>
      <c r="RL58" s="87"/>
      <c r="RM58" s="87"/>
      <c r="RN58" s="87"/>
      <c r="RO58" s="87"/>
      <c r="RP58" s="87"/>
      <c r="RQ58" s="87"/>
      <c r="RR58" s="87"/>
      <c r="RS58" s="87"/>
      <c r="RT58" s="87"/>
      <c r="RU58" s="87"/>
      <c r="RV58" s="87"/>
      <c r="RW58" s="87"/>
      <c r="RX58" s="87"/>
      <c r="RY58" s="87"/>
      <c r="RZ58" s="87"/>
      <c r="SA58" s="87"/>
      <c r="SB58" s="87"/>
      <c r="SC58" s="87"/>
      <c r="SD58" s="87"/>
      <c r="SE58" s="87"/>
      <c r="SF58" s="87"/>
      <c r="SG58" s="87"/>
      <c r="SH58" s="87"/>
      <c r="SI58" s="87"/>
      <c r="SJ58" s="87"/>
      <c r="SK58" s="87"/>
      <c r="SL58" s="87"/>
      <c r="SM58" s="87"/>
      <c r="SN58" s="87"/>
      <c r="SO58" s="87"/>
      <c r="SP58" s="87"/>
      <c r="SQ58" s="87"/>
      <c r="SR58" s="87"/>
      <c r="SS58" s="87"/>
      <c r="ST58" s="87"/>
      <c r="SU58" s="87"/>
      <c r="SV58" s="87"/>
      <c r="SW58" s="87"/>
      <c r="SX58" s="87"/>
      <c r="SY58" s="87"/>
      <c r="SZ58" s="87"/>
      <c r="TA58" s="87"/>
      <c r="TB58" s="87"/>
      <c r="TC58" s="87"/>
      <c r="TD58" s="87"/>
      <c r="TE58" s="87"/>
      <c r="TF58" s="87"/>
      <c r="TG58" s="87"/>
      <c r="TH58" s="87"/>
      <c r="TI58" s="87"/>
      <c r="TJ58" s="87"/>
      <c r="TK58" s="87"/>
      <c r="TL58" s="87"/>
      <c r="TM58" s="87"/>
      <c r="TN58" s="87"/>
      <c r="TO58" s="87"/>
      <c r="TP58" s="87"/>
      <c r="TQ58" s="87"/>
      <c r="TR58" s="87"/>
      <c r="TS58" s="87"/>
      <c r="TT58" s="87"/>
      <c r="TU58" s="87"/>
      <c r="TV58" s="87"/>
      <c r="TW58" s="87"/>
      <c r="TX58" s="87"/>
      <c r="TY58" s="87"/>
      <c r="TZ58" s="87"/>
      <c r="UA58" s="87"/>
      <c r="UB58" s="91"/>
    </row>
    <row r="59" spans="1:548" s="63" customFormat="1" ht="146.25" customHeight="1" x14ac:dyDescent="0.25">
      <c r="A59" s="240" t="s">
        <v>96</v>
      </c>
      <c r="B59" s="32"/>
      <c r="C59" s="312" t="s">
        <v>19</v>
      </c>
      <c r="D59" s="313"/>
      <c r="E59" s="313"/>
      <c r="F59" s="313"/>
      <c r="G59" s="33"/>
      <c r="H59" s="49"/>
      <c r="I59" s="50"/>
      <c r="J59" s="51"/>
      <c r="K59" s="52"/>
      <c r="L59" s="224">
        <f>L60</f>
        <v>5618000</v>
      </c>
      <c r="M59" s="32"/>
      <c r="N59" s="59" t="s">
        <v>20</v>
      </c>
      <c r="O59" s="57"/>
      <c r="P59" s="55"/>
      <c r="Q59" s="42"/>
      <c r="R59" s="34"/>
      <c r="S59" s="42"/>
      <c r="T59" s="42"/>
      <c r="U59" s="42"/>
      <c r="V59" s="42"/>
      <c r="W59" s="42"/>
      <c r="X59" s="42"/>
      <c r="Y59" s="53"/>
      <c r="Z59" s="48"/>
      <c r="AA59" s="48"/>
      <c r="AB59" s="48"/>
      <c r="AC59" s="48"/>
      <c r="AD59" s="48"/>
      <c r="AE59" s="48"/>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c r="DA59" s="62"/>
      <c r="DB59" s="62"/>
      <c r="DC59" s="62"/>
      <c r="DD59" s="62"/>
      <c r="DE59" s="62"/>
      <c r="DF59" s="62"/>
      <c r="DG59" s="62"/>
      <c r="DH59" s="62"/>
      <c r="DI59" s="62"/>
      <c r="DJ59" s="62"/>
      <c r="DK59" s="62"/>
      <c r="DL59" s="62"/>
      <c r="DM59" s="62"/>
      <c r="DN59" s="62"/>
      <c r="DO59" s="62"/>
      <c r="DP59" s="62"/>
      <c r="DQ59" s="62"/>
      <c r="DR59" s="62"/>
      <c r="DS59" s="62"/>
      <c r="DT59" s="62"/>
      <c r="DU59" s="62"/>
      <c r="DV59" s="62"/>
      <c r="DW59" s="62"/>
      <c r="DX59" s="62"/>
      <c r="DY59" s="62"/>
      <c r="DZ59" s="62"/>
      <c r="EA59" s="62"/>
      <c r="EB59" s="62"/>
      <c r="EC59" s="62"/>
      <c r="ED59" s="62"/>
      <c r="EE59" s="62"/>
      <c r="EF59" s="62"/>
      <c r="EG59" s="62"/>
      <c r="EH59" s="62"/>
      <c r="EI59" s="62"/>
      <c r="EJ59" s="62"/>
      <c r="EK59" s="62"/>
      <c r="EL59" s="62"/>
      <c r="EM59" s="62"/>
      <c r="EN59" s="62"/>
      <c r="EO59" s="62"/>
      <c r="EP59" s="62"/>
      <c r="EQ59" s="62"/>
      <c r="ER59" s="62"/>
      <c r="ES59" s="62"/>
      <c r="ET59" s="62"/>
      <c r="EU59" s="62"/>
      <c r="EV59" s="62"/>
      <c r="EW59" s="62"/>
      <c r="EX59" s="62"/>
      <c r="EY59" s="62"/>
      <c r="EZ59" s="62"/>
      <c r="FA59" s="62"/>
      <c r="FB59" s="62"/>
      <c r="FC59" s="62"/>
      <c r="FD59" s="62"/>
      <c r="FE59" s="62"/>
      <c r="FF59" s="62"/>
      <c r="FG59" s="62"/>
      <c r="FH59" s="62"/>
      <c r="FI59" s="62"/>
      <c r="FJ59" s="62"/>
      <c r="FK59" s="62"/>
      <c r="FL59" s="62"/>
      <c r="FM59" s="62"/>
      <c r="FN59" s="62"/>
      <c r="FO59" s="62"/>
      <c r="FP59" s="62"/>
      <c r="FQ59" s="62"/>
      <c r="FR59" s="62"/>
      <c r="FS59" s="62"/>
      <c r="FT59" s="62"/>
      <c r="FU59" s="62"/>
      <c r="FV59" s="62"/>
      <c r="FW59" s="62"/>
      <c r="FX59" s="62"/>
      <c r="FY59" s="62"/>
      <c r="FZ59" s="62"/>
      <c r="GA59" s="62"/>
      <c r="GB59" s="62"/>
      <c r="GC59" s="62"/>
      <c r="GD59" s="62"/>
      <c r="GE59" s="62"/>
      <c r="GF59" s="62"/>
      <c r="GG59" s="62"/>
      <c r="GH59" s="62"/>
      <c r="GI59" s="62"/>
      <c r="GJ59" s="62"/>
      <c r="GK59" s="62"/>
      <c r="GL59" s="62"/>
      <c r="GM59" s="62"/>
      <c r="GN59" s="62"/>
      <c r="GO59" s="62"/>
      <c r="GP59" s="62"/>
      <c r="GQ59" s="62"/>
      <c r="GR59" s="62"/>
      <c r="GS59" s="62"/>
      <c r="GT59" s="62"/>
      <c r="GU59" s="62"/>
      <c r="GV59" s="62"/>
      <c r="GW59" s="62"/>
      <c r="GX59" s="62"/>
      <c r="GY59" s="62"/>
      <c r="GZ59" s="62"/>
      <c r="HA59" s="62"/>
      <c r="HB59" s="62"/>
      <c r="HC59" s="62"/>
      <c r="HD59" s="62"/>
      <c r="HE59" s="62"/>
      <c r="HF59" s="62"/>
      <c r="HG59" s="62"/>
      <c r="HH59" s="62"/>
      <c r="HI59" s="62"/>
      <c r="HJ59" s="62"/>
      <c r="HK59" s="62"/>
      <c r="HL59" s="62"/>
      <c r="HM59" s="62"/>
      <c r="HN59" s="62"/>
      <c r="HO59" s="62"/>
      <c r="HP59" s="62"/>
      <c r="HQ59" s="62"/>
      <c r="HR59" s="62"/>
      <c r="HS59" s="62"/>
      <c r="HT59" s="62"/>
      <c r="HU59" s="62"/>
      <c r="HV59" s="62"/>
      <c r="HW59" s="62"/>
      <c r="HX59" s="62"/>
      <c r="HY59" s="62"/>
      <c r="HZ59" s="62"/>
      <c r="IA59" s="62"/>
      <c r="IB59" s="62"/>
      <c r="IC59" s="62"/>
      <c r="ID59" s="62"/>
      <c r="IE59" s="62"/>
      <c r="IF59" s="62"/>
      <c r="IG59" s="62"/>
      <c r="IH59" s="62"/>
      <c r="II59" s="62"/>
      <c r="IJ59" s="62"/>
      <c r="IK59" s="62"/>
      <c r="IL59" s="62"/>
      <c r="IM59" s="62"/>
      <c r="IN59" s="62"/>
      <c r="IO59" s="62"/>
      <c r="IP59" s="62"/>
      <c r="IQ59" s="62"/>
      <c r="IR59" s="62"/>
      <c r="IS59" s="62"/>
      <c r="IT59" s="62"/>
      <c r="IU59" s="62"/>
      <c r="IV59" s="62"/>
      <c r="IW59" s="62"/>
      <c r="IX59" s="62"/>
      <c r="IY59" s="62"/>
      <c r="IZ59" s="62"/>
      <c r="JA59" s="62"/>
      <c r="JB59" s="62"/>
      <c r="JC59" s="62"/>
      <c r="JD59" s="62"/>
      <c r="JE59" s="62"/>
      <c r="JF59" s="62"/>
      <c r="JG59" s="62"/>
      <c r="JH59" s="62"/>
      <c r="JI59" s="62"/>
      <c r="JJ59" s="62"/>
      <c r="JK59" s="62"/>
      <c r="JL59" s="62"/>
      <c r="JM59" s="62"/>
      <c r="JN59" s="62"/>
      <c r="JO59" s="62"/>
      <c r="JP59" s="62"/>
      <c r="JQ59" s="62"/>
      <c r="JR59" s="62"/>
      <c r="JS59" s="62"/>
      <c r="JT59" s="62"/>
      <c r="JU59" s="62"/>
      <c r="JV59" s="62"/>
      <c r="JW59" s="62"/>
      <c r="JX59" s="62"/>
      <c r="JY59" s="62"/>
      <c r="JZ59" s="62"/>
      <c r="KA59" s="62"/>
      <c r="KB59" s="62"/>
      <c r="KC59" s="62"/>
      <c r="KD59" s="62"/>
      <c r="KE59" s="62"/>
      <c r="KF59" s="62"/>
      <c r="KG59" s="62"/>
      <c r="KH59" s="62"/>
      <c r="KI59" s="62"/>
      <c r="KJ59" s="62"/>
      <c r="KK59" s="62"/>
      <c r="KL59" s="62"/>
      <c r="KM59" s="62"/>
      <c r="KN59" s="62"/>
      <c r="KO59" s="62"/>
      <c r="KP59" s="62"/>
      <c r="KQ59" s="62"/>
      <c r="KR59" s="62"/>
      <c r="KS59" s="62"/>
      <c r="KT59" s="62"/>
      <c r="KU59" s="62"/>
      <c r="KV59" s="62"/>
      <c r="KW59" s="62"/>
      <c r="KX59" s="62"/>
      <c r="KY59" s="62"/>
      <c r="KZ59" s="62"/>
      <c r="LA59" s="62"/>
      <c r="LB59" s="62"/>
      <c r="LC59" s="62"/>
      <c r="LD59" s="62"/>
      <c r="LE59" s="62"/>
      <c r="LF59" s="62"/>
      <c r="LG59" s="62"/>
      <c r="LH59" s="62"/>
      <c r="LI59" s="62"/>
      <c r="LJ59" s="62"/>
      <c r="LK59" s="62"/>
      <c r="LL59" s="62"/>
      <c r="LM59" s="62"/>
      <c r="LN59" s="62"/>
      <c r="LO59" s="62"/>
      <c r="LP59" s="62"/>
      <c r="LQ59" s="62"/>
      <c r="LR59" s="62"/>
      <c r="LS59" s="62"/>
      <c r="LT59" s="62"/>
      <c r="LU59" s="62"/>
      <c r="LV59" s="62"/>
      <c r="LW59" s="62"/>
      <c r="LX59" s="62"/>
      <c r="LY59" s="62"/>
      <c r="LZ59" s="62"/>
      <c r="MA59" s="62"/>
      <c r="MB59" s="62"/>
      <c r="MC59" s="62"/>
      <c r="MD59" s="62"/>
      <c r="ME59" s="62"/>
      <c r="MF59" s="62"/>
      <c r="MG59" s="62"/>
      <c r="MH59" s="62"/>
      <c r="MI59" s="62"/>
      <c r="MJ59" s="62"/>
      <c r="MK59" s="62"/>
      <c r="ML59" s="62"/>
      <c r="MM59" s="62"/>
      <c r="MN59" s="62"/>
      <c r="MO59" s="62"/>
      <c r="MP59" s="62"/>
      <c r="MQ59" s="62"/>
      <c r="MR59" s="62"/>
      <c r="MS59" s="62"/>
      <c r="MT59" s="62"/>
      <c r="MU59" s="62"/>
      <c r="MV59" s="62"/>
      <c r="MW59" s="62"/>
      <c r="MX59" s="62"/>
      <c r="MY59" s="62"/>
      <c r="MZ59" s="62"/>
      <c r="NA59" s="62"/>
      <c r="NB59" s="62"/>
      <c r="NC59" s="62"/>
      <c r="ND59" s="62"/>
      <c r="NE59" s="62"/>
      <c r="NF59" s="62"/>
      <c r="NG59" s="62"/>
      <c r="NH59" s="62"/>
      <c r="NI59" s="62"/>
      <c r="NJ59" s="62"/>
      <c r="NK59" s="62"/>
      <c r="NL59" s="62"/>
      <c r="NM59" s="62"/>
      <c r="NN59" s="62"/>
      <c r="NO59" s="62"/>
      <c r="NP59" s="62"/>
      <c r="NQ59" s="62"/>
      <c r="NR59" s="62"/>
      <c r="NS59" s="62"/>
      <c r="NT59" s="62"/>
      <c r="NU59" s="62"/>
      <c r="NV59" s="62"/>
      <c r="NW59" s="62"/>
      <c r="NX59" s="62"/>
      <c r="NY59" s="62"/>
      <c r="NZ59" s="62"/>
      <c r="OA59" s="62"/>
      <c r="OB59" s="62"/>
      <c r="OC59" s="62"/>
      <c r="OD59" s="62"/>
      <c r="OE59" s="62"/>
      <c r="OF59" s="62"/>
      <c r="OG59" s="62"/>
      <c r="OH59" s="62"/>
      <c r="OI59" s="62"/>
      <c r="OJ59" s="62"/>
      <c r="OK59" s="62"/>
      <c r="OL59" s="62"/>
      <c r="OM59" s="62"/>
      <c r="ON59" s="62"/>
      <c r="OO59" s="62"/>
      <c r="OP59" s="62"/>
      <c r="OQ59" s="62"/>
      <c r="OR59" s="62"/>
      <c r="OS59" s="62"/>
      <c r="OT59" s="62"/>
      <c r="OU59" s="62"/>
      <c r="OV59" s="62"/>
      <c r="OW59" s="62"/>
      <c r="OX59" s="62"/>
      <c r="OY59" s="62"/>
      <c r="OZ59" s="62"/>
      <c r="PA59" s="62"/>
      <c r="PB59" s="62"/>
      <c r="PC59" s="62"/>
      <c r="PD59" s="62"/>
      <c r="PE59" s="62"/>
      <c r="PF59" s="62"/>
      <c r="PG59" s="62"/>
      <c r="PH59" s="62"/>
      <c r="PI59" s="62"/>
      <c r="PJ59" s="62"/>
      <c r="PK59" s="62"/>
      <c r="PL59" s="62"/>
      <c r="PM59" s="62"/>
      <c r="PN59" s="62"/>
      <c r="PO59" s="62"/>
      <c r="PP59" s="62"/>
      <c r="PQ59" s="62"/>
      <c r="PR59" s="62"/>
      <c r="PS59" s="62"/>
      <c r="PT59" s="62"/>
      <c r="PU59" s="62"/>
      <c r="PV59" s="62"/>
      <c r="PW59" s="62"/>
      <c r="PX59" s="62"/>
      <c r="PY59" s="62"/>
      <c r="PZ59" s="62"/>
      <c r="QA59" s="62"/>
      <c r="QB59" s="62"/>
      <c r="QC59" s="62"/>
      <c r="QD59" s="62"/>
      <c r="QE59" s="62"/>
      <c r="QF59" s="62"/>
      <c r="QG59" s="62"/>
      <c r="QH59" s="62"/>
      <c r="QI59" s="62"/>
      <c r="QJ59" s="62"/>
      <c r="QK59" s="62"/>
      <c r="QL59" s="62"/>
      <c r="QM59" s="62"/>
      <c r="QN59" s="62"/>
      <c r="QO59" s="62"/>
      <c r="QP59" s="62"/>
      <c r="QQ59" s="62"/>
      <c r="QR59" s="62"/>
      <c r="QS59" s="62"/>
      <c r="QT59" s="62"/>
      <c r="QU59" s="62"/>
      <c r="QV59" s="62"/>
      <c r="QW59" s="62"/>
      <c r="QX59" s="62"/>
      <c r="QY59" s="62"/>
      <c r="QZ59" s="62"/>
      <c r="RA59" s="62"/>
      <c r="RB59" s="62"/>
      <c r="RC59" s="62"/>
      <c r="RD59" s="62"/>
      <c r="RE59" s="62"/>
      <c r="RF59" s="62"/>
      <c r="RG59" s="62"/>
      <c r="RH59" s="62"/>
      <c r="RI59" s="62"/>
      <c r="RJ59" s="62"/>
      <c r="RK59" s="62"/>
      <c r="RL59" s="62"/>
      <c r="RM59" s="62"/>
      <c r="RN59" s="62"/>
      <c r="RO59" s="62"/>
      <c r="RP59" s="62"/>
      <c r="RQ59" s="62"/>
      <c r="RR59" s="62"/>
      <c r="RS59" s="62"/>
      <c r="RT59" s="62"/>
      <c r="RU59" s="62"/>
      <c r="RV59" s="62"/>
      <c r="RW59" s="62"/>
      <c r="RX59" s="62"/>
      <c r="RY59" s="62"/>
      <c r="RZ59" s="62"/>
      <c r="SA59" s="62"/>
      <c r="SB59" s="62"/>
      <c r="SC59" s="62"/>
      <c r="SD59" s="62"/>
      <c r="SE59" s="62"/>
      <c r="SF59" s="62"/>
      <c r="SG59" s="62"/>
      <c r="SH59" s="62"/>
      <c r="SI59" s="62"/>
      <c r="SJ59" s="62"/>
      <c r="SK59" s="62"/>
      <c r="SL59" s="62"/>
      <c r="SM59" s="62"/>
    </row>
    <row r="60" spans="1:548" s="168" customFormat="1" ht="38.25" customHeight="1" x14ac:dyDescent="0.25">
      <c r="A60" s="241"/>
      <c r="B60" s="158"/>
      <c r="C60" s="291" t="str">
        <f>C41</f>
        <v>Đất bằng trồng cây hàng năm khác (BHK)</v>
      </c>
      <c r="D60" s="292"/>
      <c r="E60" s="292"/>
      <c r="F60" s="293"/>
      <c r="G60" s="154" t="s">
        <v>21</v>
      </c>
      <c r="H60" s="155"/>
      <c r="I60" s="156">
        <f>I41</f>
        <v>106</v>
      </c>
      <c r="J60" s="169">
        <v>53000</v>
      </c>
      <c r="K60" s="170">
        <v>1</v>
      </c>
      <c r="L60" s="227">
        <f>I60*J60*K60</f>
        <v>5618000</v>
      </c>
      <c r="M60" s="158"/>
      <c r="N60" s="171"/>
      <c r="O60" s="172"/>
      <c r="P60" s="161"/>
      <c r="Q60" s="162"/>
      <c r="R60" s="163"/>
      <c r="S60" s="162"/>
      <c r="T60" s="162"/>
      <c r="U60" s="162"/>
      <c r="V60" s="162"/>
      <c r="W60" s="162"/>
      <c r="X60" s="162"/>
      <c r="Y60" s="173"/>
      <c r="Z60" s="165"/>
      <c r="AA60" s="165"/>
      <c r="AB60" s="165"/>
      <c r="AC60" s="165"/>
      <c r="AD60" s="165"/>
      <c r="AE60" s="165"/>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7"/>
      <c r="BB60" s="167"/>
      <c r="BC60" s="167"/>
      <c r="BD60" s="167"/>
      <c r="BE60" s="167"/>
      <c r="BF60" s="167"/>
      <c r="BG60" s="167"/>
      <c r="BH60" s="167"/>
      <c r="BI60" s="167"/>
      <c r="BJ60" s="167"/>
      <c r="BK60" s="167"/>
      <c r="BL60" s="167"/>
      <c r="BM60" s="167"/>
      <c r="BN60" s="167"/>
      <c r="BO60" s="167"/>
      <c r="BP60" s="167"/>
      <c r="BQ60" s="167"/>
      <c r="BR60" s="167"/>
      <c r="BS60" s="167"/>
      <c r="BT60" s="167"/>
      <c r="BU60" s="167"/>
      <c r="BV60" s="167"/>
      <c r="BW60" s="167"/>
      <c r="BX60" s="167"/>
      <c r="BY60" s="167"/>
      <c r="BZ60" s="167"/>
      <c r="CA60" s="167"/>
      <c r="CB60" s="167"/>
      <c r="CC60" s="167"/>
      <c r="CD60" s="167"/>
      <c r="CE60" s="167"/>
      <c r="CF60" s="167"/>
      <c r="CG60" s="167"/>
      <c r="CH60" s="167"/>
      <c r="CI60" s="167"/>
      <c r="CJ60" s="167"/>
      <c r="CK60" s="167"/>
      <c r="CL60" s="167"/>
      <c r="CM60" s="167"/>
      <c r="CN60" s="167"/>
      <c r="CO60" s="167"/>
      <c r="CP60" s="167"/>
      <c r="CQ60" s="167"/>
      <c r="CR60" s="167"/>
      <c r="CS60" s="167"/>
      <c r="CT60" s="167"/>
      <c r="CU60" s="167"/>
      <c r="CV60" s="167"/>
      <c r="CW60" s="167"/>
      <c r="CX60" s="167"/>
      <c r="CY60" s="167"/>
      <c r="CZ60" s="167"/>
      <c r="DA60" s="167"/>
      <c r="DB60" s="167"/>
      <c r="DC60" s="167"/>
      <c r="DD60" s="167"/>
      <c r="DE60" s="167"/>
      <c r="DF60" s="167"/>
      <c r="DG60" s="167"/>
      <c r="DH60" s="167"/>
      <c r="DI60" s="167"/>
      <c r="DJ60" s="167"/>
      <c r="DK60" s="167"/>
      <c r="DL60" s="167"/>
      <c r="DM60" s="167"/>
      <c r="DN60" s="167"/>
      <c r="DO60" s="167"/>
      <c r="DP60" s="167"/>
      <c r="DQ60" s="167"/>
      <c r="DR60" s="167"/>
      <c r="DS60" s="167"/>
      <c r="DT60" s="167"/>
      <c r="DU60" s="167"/>
      <c r="DV60" s="167"/>
      <c r="DW60" s="167"/>
      <c r="DX60" s="167"/>
      <c r="DY60" s="167"/>
      <c r="DZ60" s="167"/>
      <c r="EA60" s="167"/>
      <c r="EB60" s="167"/>
      <c r="EC60" s="167"/>
      <c r="ED60" s="167"/>
      <c r="EE60" s="167"/>
      <c r="EF60" s="167"/>
      <c r="EG60" s="167"/>
      <c r="EH60" s="167"/>
      <c r="EI60" s="167"/>
      <c r="EJ60" s="167"/>
      <c r="EK60" s="167"/>
      <c r="EL60" s="167"/>
      <c r="EM60" s="167"/>
      <c r="EN60" s="167"/>
      <c r="EO60" s="167"/>
      <c r="EP60" s="167"/>
      <c r="EQ60" s="167"/>
      <c r="ER60" s="167"/>
      <c r="ES60" s="167"/>
      <c r="ET60" s="167"/>
      <c r="EU60" s="167"/>
      <c r="EV60" s="167"/>
      <c r="EW60" s="167"/>
      <c r="EX60" s="167"/>
      <c r="EY60" s="167"/>
      <c r="EZ60" s="167"/>
      <c r="FA60" s="167"/>
      <c r="FB60" s="167"/>
      <c r="FC60" s="167"/>
      <c r="FD60" s="167"/>
      <c r="FE60" s="167"/>
      <c r="FF60" s="167"/>
      <c r="FG60" s="167"/>
      <c r="FH60" s="167"/>
      <c r="FI60" s="167"/>
      <c r="FJ60" s="167"/>
      <c r="FK60" s="167"/>
      <c r="FL60" s="167"/>
      <c r="FM60" s="167"/>
      <c r="FN60" s="167"/>
      <c r="FO60" s="167"/>
      <c r="FP60" s="167"/>
      <c r="FQ60" s="167"/>
      <c r="FR60" s="167"/>
      <c r="FS60" s="167"/>
      <c r="FT60" s="167"/>
      <c r="FU60" s="167"/>
      <c r="FV60" s="167"/>
      <c r="FW60" s="167"/>
      <c r="FX60" s="167"/>
      <c r="FY60" s="167"/>
      <c r="FZ60" s="167"/>
      <c r="GA60" s="167"/>
      <c r="GB60" s="167"/>
      <c r="GC60" s="167"/>
      <c r="GD60" s="167"/>
      <c r="GE60" s="167"/>
      <c r="GF60" s="167"/>
      <c r="GG60" s="167"/>
      <c r="GH60" s="167"/>
      <c r="GI60" s="167"/>
      <c r="GJ60" s="167"/>
      <c r="GK60" s="167"/>
      <c r="GL60" s="167"/>
      <c r="GM60" s="167"/>
      <c r="GN60" s="167"/>
      <c r="GO60" s="167"/>
      <c r="GP60" s="167"/>
      <c r="GQ60" s="167"/>
      <c r="GR60" s="167"/>
      <c r="GS60" s="167"/>
      <c r="GT60" s="167"/>
      <c r="GU60" s="167"/>
      <c r="GV60" s="167"/>
      <c r="GW60" s="167"/>
      <c r="GX60" s="167"/>
      <c r="GY60" s="167"/>
      <c r="GZ60" s="167"/>
      <c r="HA60" s="167"/>
      <c r="HB60" s="167"/>
      <c r="HC60" s="167"/>
      <c r="HD60" s="167"/>
      <c r="HE60" s="167"/>
      <c r="HF60" s="167"/>
      <c r="HG60" s="167"/>
      <c r="HH60" s="167"/>
      <c r="HI60" s="167"/>
      <c r="HJ60" s="167"/>
      <c r="HK60" s="167"/>
      <c r="HL60" s="167"/>
      <c r="HM60" s="167"/>
      <c r="HN60" s="167"/>
      <c r="HO60" s="167"/>
      <c r="HP60" s="167"/>
      <c r="HQ60" s="167"/>
      <c r="HR60" s="167"/>
      <c r="HS60" s="167"/>
      <c r="HT60" s="167"/>
      <c r="HU60" s="167"/>
      <c r="HV60" s="167"/>
      <c r="HW60" s="167"/>
      <c r="HX60" s="167"/>
      <c r="HY60" s="167"/>
      <c r="HZ60" s="167"/>
      <c r="IA60" s="167"/>
      <c r="IB60" s="167"/>
      <c r="IC60" s="167"/>
      <c r="ID60" s="167"/>
      <c r="IE60" s="167"/>
      <c r="IF60" s="167"/>
      <c r="IG60" s="167"/>
      <c r="IH60" s="167"/>
      <c r="II60" s="167"/>
      <c r="IJ60" s="167"/>
      <c r="IK60" s="167"/>
      <c r="IL60" s="167"/>
      <c r="IM60" s="167"/>
      <c r="IN60" s="167"/>
      <c r="IO60" s="167"/>
      <c r="IP60" s="167"/>
      <c r="IQ60" s="167"/>
      <c r="IR60" s="167"/>
      <c r="IS60" s="167"/>
      <c r="IT60" s="167"/>
      <c r="IU60" s="167"/>
      <c r="IV60" s="167"/>
      <c r="IW60" s="167"/>
      <c r="IX60" s="167"/>
      <c r="IY60" s="167"/>
      <c r="IZ60" s="167"/>
      <c r="JA60" s="167"/>
      <c r="JB60" s="167"/>
      <c r="JC60" s="167"/>
      <c r="JD60" s="167"/>
      <c r="JE60" s="167"/>
      <c r="JF60" s="167"/>
      <c r="JG60" s="167"/>
      <c r="JH60" s="167"/>
      <c r="JI60" s="167"/>
      <c r="JJ60" s="167"/>
      <c r="JK60" s="167"/>
      <c r="JL60" s="167"/>
      <c r="JM60" s="167"/>
      <c r="JN60" s="167"/>
      <c r="JO60" s="167"/>
      <c r="JP60" s="167"/>
      <c r="JQ60" s="167"/>
      <c r="JR60" s="167"/>
      <c r="JS60" s="167"/>
      <c r="JT60" s="167"/>
      <c r="JU60" s="167"/>
      <c r="JV60" s="167"/>
      <c r="JW60" s="167"/>
      <c r="JX60" s="167"/>
      <c r="JY60" s="167"/>
      <c r="JZ60" s="167"/>
      <c r="KA60" s="167"/>
      <c r="KB60" s="167"/>
      <c r="KC60" s="167"/>
      <c r="KD60" s="167"/>
      <c r="KE60" s="167"/>
      <c r="KF60" s="167"/>
      <c r="KG60" s="167"/>
      <c r="KH60" s="167"/>
      <c r="KI60" s="167"/>
      <c r="KJ60" s="167"/>
      <c r="KK60" s="167"/>
      <c r="KL60" s="167"/>
      <c r="KM60" s="167"/>
      <c r="KN60" s="167"/>
      <c r="KO60" s="167"/>
      <c r="KP60" s="167"/>
      <c r="KQ60" s="167"/>
      <c r="KR60" s="167"/>
      <c r="KS60" s="167"/>
      <c r="KT60" s="167"/>
      <c r="KU60" s="167"/>
      <c r="KV60" s="167"/>
      <c r="KW60" s="167"/>
      <c r="KX60" s="167"/>
      <c r="KY60" s="167"/>
      <c r="KZ60" s="167"/>
      <c r="LA60" s="167"/>
      <c r="LB60" s="167"/>
      <c r="LC60" s="167"/>
      <c r="LD60" s="167"/>
      <c r="LE60" s="167"/>
      <c r="LF60" s="167"/>
      <c r="LG60" s="167"/>
      <c r="LH60" s="167"/>
      <c r="LI60" s="167"/>
      <c r="LJ60" s="167"/>
      <c r="LK60" s="167"/>
      <c r="LL60" s="167"/>
      <c r="LM60" s="167"/>
      <c r="LN60" s="167"/>
      <c r="LO60" s="167"/>
      <c r="LP60" s="167"/>
      <c r="LQ60" s="167"/>
      <c r="LR60" s="167"/>
      <c r="LS60" s="167"/>
      <c r="LT60" s="167"/>
      <c r="LU60" s="167"/>
      <c r="LV60" s="167"/>
      <c r="LW60" s="167"/>
      <c r="LX60" s="167"/>
      <c r="LY60" s="167"/>
      <c r="LZ60" s="167"/>
      <c r="MA60" s="167"/>
      <c r="MB60" s="167"/>
      <c r="MC60" s="167"/>
      <c r="MD60" s="167"/>
      <c r="ME60" s="167"/>
      <c r="MF60" s="167"/>
      <c r="MG60" s="167"/>
      <c r="MH60" s="167"/>
      <c r="MI60" s="167"/>
      <c r="MJ60" s="167"/>
      <c r="MK60" s="167"/>
      <c r="ML60" s="167"/>
      <c r="MM60" s="167"/>
      <c r="MN60" s="167"/>
      <c r="MO60" s="167"/>
      <c r="MP60" s="167"/>
      <c r="MQ60" s="167"/>
      <c r="MR60" s="167"/>
      <c r="MS60" s="167"/>
      <c r="MT60" s="167"/>
      <c r="MU60" s="167"/>
      <c r="MV60" s="167"/>
      <c r="MW60" s="167"/>
      <c r="MX60" s="167"/>
      <c r="MY60" s="167"/>
      <c r="MZ60" s="167"/>
      <c r="NA60" s="167"/>
      <c r="NB60" s="167"/>
      <c r="NC60" s="167"/>
      <c r="ND60" s="167"/>
      <c r="NE60" s="167"/>
      <c r="NF60" s="167"/>
      <c r="NG60" s="167"/>
      <c r="NH60" s="167"/>
      <c r="NI60" s="167"/>
      <c r="NJ60" s="167"/>
      <c r="NK60" s="167"/>
      <c r="NL60" s="167"/>
      <c r="NM60" s="167"/>
      <c r="NN60" s="167"/>
      <c r="NO60" s="167"/>
      <c r="NP60" s="167"/>
      <c r="NQ60" s="167"/>
      <c r="NR60" s="167"/>
      <c r="NS60" s="167"/>
      <c r="NT60" s="167"/>
      <c r="NU60" s="167"/>
      <c r="NV60" s="167"/>
      <c r="NW60" s="167"/>
      <c r="NX60" s="167"/>
      <c r="NY60" s="167"/>
      <c r="NZ60" s="167"/>
      <c r="OA60" s="167"/>
      <c r="OB60" s="167"/>
      <c r="OC60" s="167"/>
      <c r="OD60" s="167"/>
      <c r="OE60" s="167"/>
      <c r="OF60" s="167"/>
      <c r="OG60" s="167"/>
      <c r="OH60" s="167"/>
      <c r="OI60" s="167"/>
      <c r="OJ60" s="167"/>
      <c r="OK60" s="167"/>
      <c r="OL60" s="167"/>
      <c r="OM60" s="167"/>
      <c r="ON60" s="167"/>
      <c r="OO60" s="167"/>
      <c r="OP60" s="167"/>
      <c r="OQ60" s="167"/>
      <c r="OR60" s="167"/>
      <c r="OS60" s="167"/>
      <c r="OT60" s="167"/>
      <c r="OU60" s="167"/>
      <c r="OV60" s="167"/>
      <c r="OW60" s="167"/>
      <c r="OX60" s="167"/>
      <c r="OY60" s="167"/>
      <c r="OZ60" s="167"/>
      <c r="PA60" s="167"/>
      <c r="PB60" s="167"/>
      <c r="PC60" s="167"/>
      <c r="PD60" s="167"/>
      <c r="PE60" s="167"/>
      <c r="PF60" s="167"/>
      <c r="PG60" s="167"/>
      <c r="PH60" s="167"/>
      <c r="PI60" s="167"/>
      <c r="PJ60" s="167"/>
      <c r="PK60" s="167"/>
      <c r="PL60" s="167"/>
      <c r="PM60" s="167"/>
      <c r="PN60" s="167"/>
      <c r="PO60" s="167"/>
      <c r="PP60" s="167"/>
      <c r="PQ60" s="167"/>
      <c r="PR60" s="167"/>
      <c r="PS60" s="167"/>
      <c r="PT60" s="167"/>
      <c r="PU60" s="167"/>
      <c r="PV60" s="167"/>
      <c r="PW60" s="167"/>
      <c r="PX60" s="167"/>
      <c r="PY60" s="167"/>
      <c r="PZ60" s="167"/>
      <c r="QA60" s="167"/>
      <c r="QB60" s="167"/>
      <c r="QC60" s="167"/>
      <c r="QD60" s="167"/>
      <c r="QE60" s="167"/>
      <c r="QF60" s="167"/>
      <c r="QG60" s="167"/>
      <c r="QH60" s="167"/>
      <c r="QI60" s="167"/>
      <c r="QJ60" s="167"/>
      <c r="QK60" s="167"/>
      <c r="QL60" s="167"/>
      <c r="QM60" s="167"/>
      <c r="QN60" s="167"/>
      <c r="QO60" s="167"/>
      <c r="QP60" s="167"/>
      <c r="QQ60" s="167"/>
      <c r="QR60" s="167"/>
      <c r="QS60" s="167"/>
      <c r="QT60" s="167"/>
      <c r="QU60" s="167"/>
      <c r="QV60" s="167"/>
      <c r="QW60" s="167"/>
      <c r="QX60" s="167"/>
      <c r="QY60" s="167"/>
      <c r="QZ60" s="167"/>
      <c r="RA60" s="167"/>
      <c r="RB60" s="167"/>
      <c r="RC60" s="167"/>
      <c r="RD60" s="167"/>
      <c r="RE60" s="167"/>
      <c r="RF60" s="167"/>
      <c r="RG60" s="167"/>
      <c r="RH60" s="167"/>
      <c r="RI60" s="167"/>
      <c r="RJ60" s="167"/>
      <c r="RK60" s="167"/>
      <c r="RL60" s="167"/>
      <c r="RM60" s="167"/>
      <c r="RN60" s="167"/>
      <c r="RO60" s="167"/>
      <c r="RP60" s="167"/>
      <c r="RQ60" s="167"/>
      <c r="RR60" s="167"/>
      <c r="RS60" s="167"/>
      <c r="RT60" s="167"/>
      <c r="RU60" s="167"/>
      <c r="RV60" s="167"/>
      <c r="RW60" s="167"/>
      <c r="RX60" s="167"/>
      <c r="RY60" s="167"/>
      <c r="RZ60" s="167"/>
      <c r="SA60" s="167"/>
      <c r="SB60" s="167"/>
      <c r="SC60" s="167"/>
      <c r="SD60" s="167"/>
      <c r="SE60" s="167"/>
      <c r="SF60" s="167"/>
      <c r="SG60" s="167"/>
      <c r="SH60" s="167"/>
      <c r="SI60" s="167"/>
      <c r="SJ60" s="167"/>
      <c r="SK60" s="167"/>
      <c r="SL60" s="167"/>
      <c r="SM60" s="167"/>
    </row>
    <row r="61" spans="1:548" s="1" customFormat="1" ht="34.5" customHeight="1" x14ac:dyDescent="0.25">
      <c r="A61" s="115"/>
      <c r="B61" s="338" t="s">
        <v>82</v>
      </c>
      <c r="C61" s="338"/>
      <c r="D61" s="258"/>
      <c r="E61" s="259">
        <v>3</v>
      </c>
      <c r="F61" s="307" t="s">
        <v>94</v>
      </c>
      <c r="G61" s="307"/>
      <c r="H61" s="307"/>
      <c r="J61" s="109"/>
      <c r="K61" s="110"/>
      <c r="L61" s="110"/>
      <c r="O61" s="111"/>
      <c r="W61" s="2"/>
    </row>
    <row r="62" spans="1:548" s="1" customFormat="1" ht="34.5" customHeight="1" x14ac:dyDescent="0.25">
      <c r="A62" s="115"/>
      <c r="B62" s="305" t="s">
        <v>83</v>
      </c>
      <c r="C62" s="305"/>
      <c r="D62" s="258"/>
      <c r="E62" s="259"/>
      <c r="F62" s="260"/>
      <c r="G62" s="258"/>
      <c r="H62" s="109"/>
      <c r="J62" s="109"/>
      <c r="K62" s="112"/>
      <c r="L62" s="110"/>
      <c r="O62" s="111"/>
      <c r="W62" s="2"/>
    </row>
    <row r="63" spans="1:548" s="1" customFormat="1" ht="34.5" customHeight="1" x14ac:dyDescent="0.25">
      <c r="A63" s="115"/>
      <c r="B63" s="306" t="s">
        <v>95</v>
      </c>
      <c r="C63" s="306"/>
      <c r="D63" s="258"/>
      <c r="E63" s="259">
        <v>1</v>
      </c>
      <c r="F63" s="260"/>
      <c r="G63" s="258"/>
      <c r="H63" s="109"/>
      <c r="J63" s="109"/>
      <c r="K63" s="110"/>
      <c r="L63" s="110"/>
      <c r="O63" s="111"/>
      <c r="W63" s="2"/>
    </row>
    <row r="64" spans="1:548" s="1" customFormat="1" ht="34.5" customHeight="1" x14ac:dyDescent="0.25">
      <c r="A64" s="115"/>
      <c r="B64" s="306" t="s">
        <v>84</v>
      </c>
      <c r="C64" s="306"/>
      <c r="D64" s="258"/>
      <c r="E64" s="259">
        <v>2</v>
      </c>
      <c r="F64" s="260"/>
      <c r="G64" s="258"/>
      <c r="H64" s="109"/>
      <c r="J64" s="109"/>
      <c r="K64" s="110"/>
      <c r="L64" s="110"/>
      <c r="O64" s="111"/>
      <c r="W64" s="2"/>
    </row>
    <row r="65" spans="1:24" s="1" customFormat="1" ht="34.5" customHeight="1" x14ac:dyDescent="0.25">
      <c r="A65" s="115"/>
      <c r="B65" s="323" t="s">
        <v>85</v>
      </c>
      <c r="C65" s="323"/>
      <c r="D65" s="258"/>
      <c r="E65" s="261">
        <f>R7</f>
        <v>202.6</v>
      </c>
      <c r="F65" s="262" t="s">
        <v>121</v>
      </c>
      <c r="G65" s="263"/>
      <c r="H65" s="109"/>
      <c r="J65" s="109"/>
      <c r="K65" s="110"/>
      <c r="L65" s="110"/>
      <c r="O65" s="111"/>
      <c r="W65" s="2"/>
    </row>
    <row r="66" spans="1:24" s="1" customFormat="1" ht="34.5" customHeight="1" x14ac:dyDescent="0.25">
      <c r="A66" s="115"/>
      <c r="B66" s="305" t="s">
        <v>83</v>
      </c>
      <c r="C66" s="305"/>
      <c r="D66" s="264"/>
      <c r="E66" s="116"/>
      <c r="F66" s="265"/>
      <c r="G66" s="113"/>
      <c r="H66" s="109"/>
      <c r="J66" s="109"/>
      <c r="K66" s="110"/>
      <c r="L66" s="110"/>
      <c r="O66" s="111"/>
      <c r="W66" s="2"/>
    </row>
    <row r="67" spans="1:24" s="1" customFormat="1" ht="34.5" customHeight="1" x14ac:dyDescent="0.25">
      <c r="A67" s="115"/>
      <c r="B67" s="324" t="s">
        <v>104</v>
      </c>
      <c r="C67" s="324"/>
      <c r="D67" s="265"/>
      <c r="E67" s="266">
        <f>S7</f>
        <v>173.7</v>
      </c>
      <c r="F67" s="267" t="s">
        <v>122</v>
      </c>
      <c r="G67" s="114"/>
      <c r="H67" s="109"/>
      <c r="J67" s="109"/>
      <c r="K67" s="110"/>
      <c r="L67" s="110"/>
      <c r="O67" s="111"/>
      <c r="W67" s="2"/>
    </row>
    <row r="68" spans="1:24" s="1" customFormat="1" ht="34.5" customHeight="1" x14ac:dyDescent="0.25">
      <c r="A68" s="115"/>
      <c r="B68" s="324" t="s">
        <v>105</v>
      </c>
      <c r="C68" s="324"/>
      <c r="D68" s="265"/>
      <c r="E68" s="266">
        <f>Z7</f>
        <v>28.9</v>
      </c>
      <c r="F68" s="267" t="s">
        <v>122</v>
      </c>
      <c r="G68" s="114"/>
      <c r="H68" s="109"/>
      <c r="J68" s="109"/>
      <c r="K68" s="110"/>
      <c r="L68" s="110"/>
      <c r="O68" s="111"/>
      <c r="W68" s="2"/>
    </row>
    <row r="69" spans="1:24" s="115" customFormat="1" ht="34.5" customHeight="1" x14ac:dyDescent="0.25">
      <c r="B69" s="328" t="s">
        <v>86</v>
      </c>
      <c r="C69" s="328"/>
      <c r="D69" s="268"/>
      <c r="E69" s="268"/>
      <c r="F69" s="262" t="s">
        <v>87</v>
      </c>
      <c r="G69" s="116"/>
      <c r="H69" s="109"/>
      <c r="J69" s="109"/>
      <c r="K69" s="117"/>
      <c r="L69" s="117"/>
      <c r="O69" s="118"/>
      <c r="W69" s="109"/>
    </row>
    <row r="70" spans="1:24" s="115" customFormat="1" ht="34.5" customHeight="1" x14ac:dyDescent="0.25">
      <c r="B70" s="329" t="s">
        <v>88</v>
      </c>
      <c r="C70" s="329"/>
      <c r="D70" s="270"/>
      <c r="E70" s="270">
        <f>AE7</f>
        <v>55088173.938651219</v>
      </c>
      <c r="F70" s="269" t="s">
        <v>87</v>
      </c>
      <c r="G70" s="116"/>
      <c r="H70" s="109"/>
      <c r="J70" s="109"/>
      <c r="K70" s="117"/>
      <c r="L70" s="117"/>
      <c r="O70" s="118"/>
      <c r="W70" s="109"/>
    </row>
    <row r="71" spans="1:24" s="1" customFormat="1" ht="34.5" customHeight="1" x14ac:dyDescent="0.25">
      <c r="A71" s="115"/>
      <c r="B71" s="330" t="s">
        <v>83</v>
      </c>
      <c r="C71" s="330"/>
      <c r="D71" s="322"/>
      <c r="E71" s="322"/>
      <c r="F71" s="262"/>
      <c r="G71" s="119"/>
      <c r="H71" s="109"/>
      <c r="J71" s="109"/>
      <c r="K71" s="110"/>
      <c r="L71" s="110"/>
      <c r="O71" s="111"/>
      <c r="W71" s="2"/>
    </row>
    <row r="72" spans="1:24" s="1" customFormat="1" ht="34.5" customHeight="1" x14ac:dyDescent="0.25">
      <c r="A72" s="115"/>
      <c r="B72" s="314" t="s">
        <v>89</v>
      </c>
      <c r="C72" s="314"/>
      <c r="D72" s="268"/>
      <c r="E72" s="271">
        <f>AA7</f>
        <v>8337600</v>
      </c>
      <c r="F72" s="267" t="s">
        <v>87</v>
      </c>
      <c r="G72" s="119"/>
      <c r="H72" s="109"/>
      <c r="J72" s="109"/>
      <c r="K72" s="110"/>
      <c r="L72" s="110"/>
      <c r="O72" s="111"/>
      <c r="W72" s="2"/>
    </row>
    <row r="73" spans="1:24" s="1" customFormat="1" ht="34.5" customHeight="1" x14ac:dyDescent="0.25">
      <c r="A73" s="115"/>
      <c r="B73" s="314" t="s">
        <v>90</v>
      </c>
      <c r="C73" s="314"/>
      <c r="D73" s="268"/>
      <c r="E73" s="271">
        <f>AB7</f>
        <v>21150782.552287582</v>
      </c>
      <c r="F73" s="267" t="s">
        <v>87</v>
      </c>
      <c r="G73" s="119"/>
      <c r="H73" s="109"/>
      <c r="J73" s="109"/>
      <c r="K73" s="110"/>
      <c r="L73" s="110"/>
      <c r="O73" s="111"/>
      <c r="W73" s="2"/>
    </row>
    <row r="74" spans="1:24" s="1" customFormat="1" ht="34.5" customHeight="1" x14ac:dyDescent="0.25">
      <c r="A74" s="115"/>
      <c r="B74" s="314" t="s">
        <v>91</v>
      </c>
      <c r="C74" s="314"/>
      <c r="D74" s="268"/>
      <c r="E74" s="271">
        <f>AC7</f>
        <v>17072091.386363637</v>
      </c>
      <c r="F74" s="267" t="s">
        <v>87</v>
      </c>
      <c r="G74" s="113"/>
      <c r="H74" s="109"/>
      <c r="J74" s="109"/>
      <c r="K74" s="110"/>
      <c r="L74" s="110"/>
      <c r="O74" s="111"/>
      <c r="W74" s="2"/>
    </row>
    <row r="75" spans="1:24" s="1" customFormat="1" ht="34.5" customHeight="1" x14ac:dyDescent="0.25">
      <c r="A75" s="115"/>
      <c r="B75" s="314" t="s">
        <v>92</v>
      </c>
      <c r="C75" s="314"/>
      <c r="D75" s="268"/>
      <c r="E75" s="271">
        <f>AD7</f>
        <v>8527700</v>
      </c>
      <c r="F75" s="267" t="s">
        <v>87</v>
      </c>
      <c r="G75" s="113"/>
      <c r="H75" s="109"/>
      <c r="J75" s="109"/>
      <c r="K75" s="110"/>
      <c r="L75" s="110"/>
      <c r="O75" s="111"/>
      <c r="W75" s="2"/>
    </row>
    <row r="76" spans="1:24" ht="15" customHeight="1" x14ac:dyDescent="0.25">
      <c r="O76" s="22"/>
      <c r="P76" s="22"/>
      <c r="Q76" s="22"/>
      <c r="R76" s="22"/>
      <c r="S76" s="22"/>
      <c r="T76" s="22"/>
      <c r="U76" s="22"/>
      <c r="V76" s="22"/>
      <c r="W76" s="22"/>
      <c r="X76" s="22"/>
    </row>
    <row r="77" spans="1:24" ht="15" customHeight="1" x14ac:dyDescent="0.25">
      <c r="O77" s="22"/>
      <c r="P77" s="22"/>
      <c r="Q77" s="22"/>
      <c r="R77" s="22"/>
      <c r="S77" s="22"/>
      <c r="T77" s="22"/>
      <c r="U77" s="22"/>
      <c r="V77" s="22"/>
      <c r="W77" s="22"/>
      <c r="X77" s="22"/>
    </row>
    <row r="78" spans="1:24" ht="15" customHeight="1" x14ac:dyDescent="0.25">
      <c r="O78" s="22"/>
      <c r="P78" s="22"/>
      <c r="Q78" s="22"/>
      <c r="R78" s="22"/>
      <c r="S78" s="22"/>
      <c r="T78" s="22"/>
      <c r="U78" s="22"/>
      <c r="V78" s="22"/>
      <c r="W78" s="22"/>
      <c r="X78" s="22"/>
    </row>
    <row r="79" spans="1:24" ht="15" customHeight="1" x14ac:dyDescent="0.25">
      <c r="O79" s="22"/>
      <c r="P79" s="22"/>
      <c r="Q79" s="22"/>
      <c r="R79" s="22"/>
      <c r="S79" s="22"/>
      <c r="T79" s="22"/>
      <c r="U79" s="22"/>
      <c r="V79" s="22"/>
      <c r="W79" s="22"/>
      <c r="X79" s="22"/>
    </row>
    <row r="80" spans="1:24" ht="15" customHeight="1" x14ac:dyDescent="0.25">
      <c r="O80" s="22"/>
      <c r="P80" s="22"/>
      <c r="Q80" s="22"/>
      <c r="R80" s="22"/>
      <c r="S80" s="22"/>
      <c r="T80" s="22"/>
      <c r="U80" s="22"/>
      <c r="V80" s="22"/>
      <c r="W80" s="22"/>
      <c r="X80" s="22"/>
    </row>
    <row r="81" spans="15:24" ht="15" customHeight="1" x14ac:dyDescent="0.25">
      <c r="O81" s="22"/>
      <c r="P81" s="22"/>
      <c r="Q81" s="22"/>
      <c r="R81" s="22"/>
      <c r="S81" s="22"/>
      <c r="T81" s="22"/>
      <c r="U81" s="22"/>
      <c r="V81" s="22"/>
      <c r="W81" s="22"/>
      <c r="X81" s="22"/>
    </row>
    <row r="82" spans="15:24" ht="15" customHeight="1" x14ac:dyDescent="0.25">
      <c r="O82" s="22"/>
      <c r="P82" s="22"/>
      <c r="Q82" s="22"/>
      <c r="R82" s="22"/>
      <c r="S82" s="22"/>
      <c r="T82" s="22"/>
      <c r="U82" s="22"/>
      <c r="V82" s="22"/>
      <c r="W82" s="22"/>
      <c r="X82" s="22"/>
    </row>
    <row r="83" spans="15:24" ht="15" customHeight="1" x14ac:dyDescent="0.25">
      <c r="O83" s="22"/>
      <c r="P83" s="22"/>
      <c r="Q83" s="22"/>
      <c r="R83" s="22"/>
      <c r="S83" s="22"/>
      <c r="T83" s="22"/>
      <c r="U83" s="22"/>
      <c r="V83" s="22"/>
      <c r="W83" s="22"/>
      <c r="X83" s="22"/>
    </row>
    <row r="84" spans="15:24" ht="15" customHeight="1" x14ac:dyDescent="0.25">
      <c r="O84" s="22"/>
      <c r="P84" s="22"/>
      <c r="Q84" s="22"/>
      <c r="R84" s="22"/>
      <c r="S84" s="22"/>
      <c r="T84" s="22"/>
      <c r="U84" s="22"/>
      <c r="V84" s="22"/>
      <c r="W84" s="22"/>
      <c r="X84" s="22"/>
    </row>
    <row r="85" spans="15:24" ht="15" customHeight="1" x14ac:dyDescent="0.25">
      <c r="O85" s="22"/>
      <c r="P85" s="22"/>
      <c r="Q85" s="22"/>
      <c r="R85" s="22"/>
      <c r="S85" s="22"/>
      <c r="T85" s="22"/>
      <c r="U85" s="22"/>
      <c r="V85" s="22"/>
      <c r="W85" s="22"/>
      <c r="X85" s="22"/>
    </row>
    <row r="86" spans="15:24" ht="15" customHeight="1" x14ac:dyDescent="0.25">
      <c r="O86" s="22"/>
      <c r="P86" s="22"/>
      <c r="Q86" s="22"/>
      <c r="R86" s="22"/>
      <c r="S86" s="22"/>
      <c r="T86" s="22"/>
      <c r="U86" s="22"/>
      <c r="V86" s="22"/>
      <c r="W86" s="22"/>
      <c r="X86" s="22"/>
    </row>
    <row r="87" spans="15:24" ht="15" customHeight="1" x14ac:dyDescent="0.25">
      <c r="O87" s="22"/>
      <c r="P87" s="22"/>
      <c r="Q87" s="22"/>
      <c r="R87" s="22"/>
      <c r="S87" s="22"/>
      <c r="T87" s="22"/>
      <c r="U87" s="22"/>
      <c r="V87" s="22"/>
      <c r="W87" s="22"/>
      <c r="X87" s="22"/>
    </row>
    <row r="88" spans="15:24" ht="15" customHeight="1" x14ac:dyDescent="0.25">
      <c r="O88" s="22"/>
      <c r="P88" s="22"/>
      <c r="Q88" s="22"/>
      <c r="R88" s="22"/>
      <c r="S88" s="22"/>
      <c r="T88" s="22"/>
      <c r="U88" s="22"/>
      <c r="V88" s="22"/>
      <c r="W88" s="22"/>
      <c r="X88" s="22"/>
    </row>
    <row r="89" spans="15:24" ht="15" customHeight="1" x14ac:dyDescent="0.25">
      <c r="O89" s="22"/>
      <c r="P89" s="22"/>
      <c r="Q89" s="22"/>
      <c r="R89" s="22"/>
      <c r="S89" s="22"/>
      <c r="T89" s="22"/>
      <c r="U89" s="22"/>
      <c r="V89" s="22"/>
      <c r="W89" s="22"/>
      <c r="X89" s="22"/>
    </row>
    <row r="90" spans="15:24" ht="15" customHeight="1" x14ac:dyDescent="0.25">
      <c r="O90" s="22"/>
      <c r="P90" s="22"/>
      <c r="Q90" s="22"/>
      <c r="R90" s="22"/>
      <c r="S90" s="22"/>
      <c r="T90" s="22"/>
      <c r="U90" s="22"/>
      <c r="V90" s="22"/>
      <c r="W90" s="22"/>
      <c r="X90" s="22"/>
    </row>
    <row r="91" spans="15:24" ht="15" customHeight="1" x14ac:dyDescent="0.25">
      <c r="O91" s="22"/>
      <c r="P91" s="22"/>
      <c r="Q91" s="22"/>
      <c r="R91" s="22"/>
      <c r="S91" s="22"/>
      <c r="T91" s="22"/>
      <c r="U91" s="22"/>
      <c r="V91" s="22"/>
      <c r="W91" s="22"/>
      <c r="X91" s="22"/>
    </row>
    <row r="92" spans="15:24" ht="15" customHeight="1" x14ac:dyDescent="0.25">
      <c r="O92" s="22"/>
      <c r="P92" s="22"/>
      <c r="Q92" s="22"/>
      <c r="R92" s="22"/>
      <c r="S92" s="22"/>
      <c r="T92" s="22"/>
      <c r="U92" s="22"/>
      <c r="V92" s="22"/>
      <c r="W92" s="22"/>
      <c r="X92" s="22"/>
    </row>
    <row r="93" spans="15:24" ht="15" customHeight="1" x14ac:dyDescent="0.25">
      <c r="O93" s="22"/>
      <c r="P93" s="22"/>
      <c r="Q93" s="22"/>
      <c r="R93" s="22"/>
      <c r="S93" s="22"/>
      <c r="T93" s="22"/>
      <c r="U93" s="22"/>
      <c r="V93" s="22"/>
      <c r="W93" s="22"/>
      <c r="X93" s="22"/>
    </row>
    <row r="94" spans="15:24" ht="15" customHeight="1" x14ac:dyDescent="0.25">
      <c r="O94" s="22"/>
      <c r="P94" s="22"/>
      <c r="Q94" s="22"/>
      <c r="R94" s="22"/>
      <c r="S94" s="22"/>
      <c r="T94" s="22"/>
      <c r="U94" s="22"/>
      <c r="V94" s="22"/>
      <c r="W94" s="22"/>
      <c r="X94" s="22"/>
    </row>
    <row r="95" spans="15:24" ht="15" customHeight="1" x14ac:dyDescent="0.25">
      <c r="O95" s="22"/>
      <c r="P95" s="22"/>
      <c r="Q95" s="22"/>
      <c r="R95" s="22"/>
      <c r="S95" s="22"/>
      <c r="T95" s="22"/>
      <c r="U95" s="22"/>
      <c r="V95" s="22"/>
      <c r="W95" s="22"/>
      <c r="X95" s="22"/>
    </row>
    <row r="96" spans="15:24" ht="15" customHeight="1" x14ac:dyDescent="0.25">
      <c r="O96" s="22"/>
      <c r="P96" s="22"/>
      <c r="Q96" s="22"/>
      <c r="R96" s="22"/>
      <c r="S96" s="22"/>
      <c r="T96" s="22"/>
      <c r="U96" s="22"/>
      <c r="V96" s="22"/>
      <c r="W96" s="22"/>
      <c r="X96" s="22"/>
    </row>
    <row r="97" spans="15:24" ht="15" customHeight="1" x14ac:dyDescent="0.25">
      <c r="O97" s="22"/>
      <c r="P97" s="22"/>
      <c r="Q97" s="22"/>
      <c r="R97" s="22"/>
      <c r="S97" s="22"/>
      <c r="T97" s="22"/>
      <c r="U97" s="22"/>
      <c r="V97" s="22"/>
      <c r="W97" s="22"/>
      <c r="X97" s="22"/>
    </row>
    <row r="98" spans="15:24" ht="15" customHeight="1" x14ac:dyDescent="0.25">
      <c r="O98" s="22"/>
      <c r="P98" s="22"/>
      <c r="Q98" s="22"/>
      <c r="R98" s="22"/>
      <c r="S98" s="22"/>
      <c r="T98" s="22"/>
      <c r="U98" s="22"/>
      <c r="V98" s="22"/>
      <c r="W98" s="22"/>
      <c r="X98" s="22"/>
    </row>
    <row r="99" spans="15:24" ht="15" customHeight="1" x14ac:dyDescent="0.25">
      <c r="O99" s="22"/>
      <c r="P99" s="22"/>
      <c r="Q99" s="22"/>
      <c r="R99" s="22"/>
      <c r="S99" s="22"/>
      <c r="T99" s="22"/>
      <c r="U99" s="22"/>
      <c r="V99" s="22"/>
      <c r="W99" s="22"/>
      <c r="X99" s="22"/>
    </row>
    <row r="100" spans="15:24" ht="15" customHeight="1" x14ac:dyDescent="0.25">
      <c r="O100" s="22"/>
      <c r="P100" s="22"/>
      <c r="Q100" s="22"/>
      <c r="R100" s="22"/>
      <c r="S100" s="22"/>
      <c r="T100" s="22"/>
      <c r="U100" s="22"/>
      <c r="V100" s="22"/>
      <c r="W100" s="22"/>
      <c r="X100" s="22"/>
    </row>
    <row r="101" spans="15:24" ht="15" customHeight="1" x14ac:dyDescent="0.25">
      <c r="O101" s="22"/>
      <c r="P101" s="22"/>
      <c r="Q101" s="22"/>
      <c r="R101" s="22"/>
      <c r="S101" s="22"/>
      <c r="T101" s="22"/>
      <c r="U101" s="22"/>
      <c r="V101" s="22"/>
      <c r="W101" s="22"/>
      <c r="X101" s="22"/>
    </row>
    <row r="102" spans="15:24" ht="15" customHeight="1" x14ac:dyDescent="0.25">
      <c r="O102" s="22"/>
      <c r="P102" s="22"/>
      <c r="Q102" s="22"/>
      <c r="R102" s="22"/>
      <c r="S102" s="22"/>
      <c r="T102" s="22"/>
      <c r="U102" s="22"/>
      <c r="V102" s="22"/>
      <c r="W102" s="22"/>
      <c r="X102" s="22"/>
    </row>
    <row r="103" spans="15:24" ht="15" customHeight="1" x14ac:dyDescent="0.25">
      <c r="O103" s="22"/>
      <c r="P103" s="22"/>
      <c r="Q103" s="22"/>
      <c r="R103" s="22"/>
      <c r="S103" s="22"/>
      <c r="T103" s="22"/>
      <c r="U103" s="22"/>
      <c r="V103" s="22"/>
      <c r="W103" s="22"/>
      <c r="X103" s="22"/>
    </row>
    <row r="104" spans="15:24" ht="15" customHeight="1" x14ac:dyDescent="0.25">
      <c r="O104" s="22"/>
      <c r="P104" s="22"/>
      <c r="Q104" s="22"/>
      <c r="R104" s="22"/>
      <c r="S104" s="22"/>
      <c r="T104" s="22"/>
      <c r="U104" s="22"/>
      <c r="V104" s="22"/>
      <c r="W104" s="22"/>
      <c r="X104" s="22"/>
    </row>
    <row r="105" spans="15:24" ht="15" customHeight="1" x14ac:dyDescent="0.25">
      <c r="O105" s="22"/>
      <c r="P105" s="22"/>
      <c r="Q105" s="22"/>
      <c r="R105" s="22"/>
      <c r="S105" s="22"/>
      <c r="T105" s="22"/>
      <c r="U105" s="22"/>
      <c r="V105" s="22"/>
      <c r="W105" s="22"/>
      <c r="X105" s="22"/>
    </row>
    <row r="106" spans="15:24" ht="15" customHeight="1" x14ac:dyDescent="0.25">
      <c r="O106" s="22"/>
      <c r="P106" s="22"/>
      <c r="Q106" s="22"/>
      <c r="R106" s="22"/>
      <c r="S106" s="22"/>
      <c r="T106" s="22"/>
      <c r="U106" s="22"/>
      <c r="V106" s="22"/>
      <c r="W106" s="22"/>
      <c r="X106" s="22"/>
    </row>
    <row r="107" spans="15:24" ht="15" customHeight="1" x14ac:dyDescent="0.25">
      <c r="O107" s="22"/>
      <c r="P107" s="22"/>
      <c r="Q107" s="22"/>
      <c r="R107" s="22"/>
      <c r="S107" s="22"/>
      <c r="T107" s="22"/>
      <c r="U107" s="22"/>
      <c r="V107" s="22"/>
      <c r="W107" s="22"/>
      <c r="X107" s="22"/>
    </row>
    <row r="108" spans="15:24" ht="15" customHeight="1" x14ac:dyDescent="0.25">
      <c r="O108" s="22"/>
      <c r="P108" s="22"/>
      <c r="Q108" s="22"/>
      <c r="R108" s="22"/>
      <c r="S108" s="22"/>
      <c r="T108" s="22"/>
      <c r="U108" s="22"/>
      <c r="V108" s="22"/>
      <c r="W108" s="22"/>
      <c r="X108" s="22"/>
    </row>
    <row r="109" spans="15:24" ht="15" customHeight="1" x14ac:dyDescent="0.25">
      <c r="O109" s="22"/>
      <c r="P109" s="22"/>
      <c r="Q109" s="22"/>
      <c r="R109" s="22"/>
      <c r="S109" s="22"/>
      <c r="T109" s="22"/>
      <c r="U109" s="22"/>
      <c r="V109" s="22"/>
      <c r="W109" s="22"/>
      <c r="X109" s="22"/>
    </row>
    <row r="110" spans="15:24" ht="15" customHeight="1" x14ac:dyDescent="0.25">
      <c r="O110" s="22"/>
      <c r="P110" s="22"/>
      <c r="Q110" s="22"/>
      <c r="R110" s="22"/>
      <c r="S110" s="22"/>
      <c r="T110" s="22"/>
      <c r="U110" s="22"/>
      <c r="V110" s="22"/>
      <c r="W110" s="22"/>
      <c r="X110" s="22"/>
    </row>
    <row r="111" spans="15:24" ht="15" customHeight="1" x14ac:dyDescent="0.25">
      <c r="O111" s="22"/>
      <c r="P111" s="22"/>
      <c r="Q111" s="22"/>
      <c r="R111" s="22"/>
      <c r="S111" s="22"/>
      <c r="T111" s="22"/>
      <c r="U111" s="22"/>
      <c r="V111" s="22"/>
      <c r="W111" s="22"/>
      <c r="X111" s="22"/>
    </row>
    <row r="112" spans="15:24" ht="15" customHeight="1" x14ac:dyDescent="0.25">
      <c r="O112" s="22"/>
      <c r="P112" s="22"/>
      <c r="Q112" s="22"/>
      <c r="R112" s="22"/>
      <c r="S112" s="22"/>
      <c r="T112" s="22"/>
      <c r="U112" s="22"/>
      <c r="V112" s="22"/>
      <c r="W112" s="22"/>
      <c r="X112" s="22"/>
    </row>
    <row r="113" spans="15:24" ht="15" customHeight="1" x14ac:dyDescent="0.25">
      <c r="O113" s="22"/>
      <c r="P113" s="22"/>
      <c r="Q113" s="22"/>
      <c r="R113" s="22"/>
      <c r="S113" s="22"/>
      <c r="T113" s="22"/>
      <c r="U113" s="22"/>
      <c r="V113" s="22"/>
      <c r="W113" s="22"/>
      <c r="X113" s="22"/>
    </row>
    <row r="114" spans="15:24" ht="15" customHeight="1" x14ac:dyDescent="0.25">
      <c r="O114" s="22"/>
      <c r="P114" s="22"/>
      <c r="Q114" s="22"/>
      <c r="R114" s="22"/>
      <c r="S114" s="22"/>
      <c r="T114" s="22"/>
      <c r="U114" s="22"/>
      <c r="V114" s="22"/>
      <c r="W114" s="22"/>
      <c r="X114" s="22"/>
    </row>
    <row r="115" spans="15:24" ht="15" customHeight="1" x14ac:dyDescent="0.25">
      <c r="O115" s="22"/>
      <c r="P115" s="22"/>
      <c r="Q115" s="22"/>
      <c r="R115" s="22"/>
      <c r="S115" s="22"/>
      <c r="T115" s="22"/>
      <c r="U115" s="22"/>
      <c r="V115" s="22"/>
      <c r="W115" s="22"/>
      <c r="X115" s="22"/>
    </row>
    <row r="116" spans="15:24" ht="15" customHeight="1" x14ac:dyDescent="0.25">
      <c r="O116" s="22"/>
      <c r="P116" s="22"/>
      <c r="Q116" s="22"/>
      <c r="R116" s="22"/>
      <c r="S116" s="22"/>
      <c r="T116" s="22"/>
      <c r="U116" s="22"/>
      <c r="V116" s="22"/>
      <c r="W116" s="22"/>
      <c r="X116" s="22"/>
    </row>
    <row r="117" spans="15:24" ht="15" customHeight="1" x14ac:dyDescent="0.25">
      <c r="O117" s="22"/>
      <c r="P117" s="22"/>
      <c r="Q117" s="22"/>
      <c r="R117" s="22"/>
      <c r="S117" s="22"/>
      <c r="T117" s="22"/>
      <c r="U117" s="22"/>
      <c r="V117" s="22"/>
      <c r="W117" s="22"/>
      <c r="X117" s="22"/>
    </row>
    <row r="118" spans="15:24" ht="15" customHeight="1" x14ac:dyDescent="0.25">
      <c r="O118" s="22"/>
      <c r="P118" s="22"/>
      <c r="Q118" s="22"/>
      <c r="R118" s="22"/>
      <c r="S118" s="22"/>
      <c r="T118" s="22"/>
      <c r="U118" s="22"/>
      <c r="V118" s="22"/>
      <c r="W118" s="22"/>
      <c r="X118" s="22"/>
    </row>
    <row r="119" spans="15:24" ht="15" customHeight="1" x14ac:dyDescent="0.25">
      <c r="O119" s="22"/>
      <c r="P119" s="22"/>
      <c r="Q119" s="22"/>
      <c r="R119" s="22"/>
      <c r="S119" s="22"/>
      <c r="T119" s="22"/>
      <c r="U119" s="22"/>
      <c r="V119" s="22"/>
      <c r="W119" s="22"/>
      <c r="X119" s="22"/>
    </row>
    <row r="120" spans="15:24" ht="15" customHeight="1" x14ac:dyDescent="0.25">
      <c r="O120" s="22"/>
      <c r="P120" s="22"/>
      <c r="Q120" s="22"/>
      <c r="R120" s="22"/>
      <c r="S120" s="22"/>
      <c r="T120" s="22"/>
      <c r="U120" s="22"/>
      <c r="V120" s="22"/>
      <c r="W120" s="22"/>
      <c r="X120" s="22"/>
    </row>
    <row r="121" spans="15:24" ht="15" customHeight="1" x14ac:dyDescent="0.25">
      <c r="O121" s="22"/>
      <c r="P121" s="22"/>
      <c r="Q121" s="22"/>
      <c r="R121" s="22"/>
      <c r="S121" s="22"/>
      <c r="T121" s="22"/>
      <c r="U121" s="22"/>
      <c r="V121" s="22"/>
      <c r="W121" s="22"/>
      <c r="X121" s="22"/>
    </row>
    <row r="122" spans="15:24" ht="15" customHeight="1" x14ac:dyDescent="0.25">
      <c r="O122" s="22"/>
      <c r="P122" s="22"/>
      <c r="Q122" s="22"/>
      <c r="R122" s="22"/>
      <c r="S122" s="22"/>
      <c r="T122" s="22"/>
      <c r="U122" s="22"/>
      <c r="V122" s="22"/>
      <c r="W122" s="22"/>
      <c r="X122" s="22"/>
    </row>
    <row r="123" spans="15:24" ht="15" customHeight="1" x14ac:dyDescent="0.25">
      <c r="O123" s="22"/>
      <c r="P123" s="22"/>
      <c r="Q123" s="22"/>
      <c r="R123" s="22"/>
      <c r="S123" s="22"/>
      <c r="T123" s="22"/>
      <c r="U123" s="22"/>
      <c r="V123" s="22"/>
      <c r="W123" s="22"/>
      <c r="X123" s="22"/>
    </row>
    <row r="124" spans="15:24" ht="15" customHeight="1" x14ac:dyDescent="0.25">
      <c r="O124" s="22"/>
      <c r="P124" s="22"/>
      <c r="Q124" s="22"/>
      <c r="R124" s="22"/>
      <c r="S124" s="22"/>
      <c r="T124" s="22"/>
      <c r="U124" s="22"/>
      <c r="V124" s="22"/>
      <c r="W124" s="22"/>
      <c r="X124" s="22"/>
    </row>
    <row r="125" spans="15:24" ht="15" customHeight="1" x14ac:dyDescent="0.25">
      <c r="O125" s="22"/>
      <c r="P125" s="22"/>
      <c r="Q125" s="22"/>
      <c r="R125" s="22"/>
      <c r="S125" s="22"/>
      <c r="T125" s="22"/>
      <c r="U125" s="22"/>
      <c r="V125" s="22"/>
      <c r="W125" s="22"/>
      <c r="X125" s="22"/>
    </row>
    <row r="126" spans="15:24" ht="15" customHeight="1" x14ac:dyDescent="0.25">
      <c r="O126" s="22"/>
      <c r="P126" s="22"/>
      <c r="Q126" s="22"/>
      <c r="R126" s="22"/>
      <c r="S126" s="22"/>
      <c r="T126" s="22"/>
      <c r="U126" s="22"/>
      <c r="V126" s="22"/>
      <c r="W126" s="22"/>
      <c r="X126" s="22"/>
    </row>
    <row r="127" spans="15:24" ht="15" customHeight="1" x14ac:dyDescent="0.25">
      <c r="O127" s="22"/>
      <c r="P127" s="22"/>
      <c r="Q127" s="22"/>
      <c r="R127" s="22"/>
      <c r="S127" s="22"/>
      <c r="T127" s="22"/>
      <c r="U127" s="22"/>
      <c r="V127" s="22"/>
      <c r="W127" s="22"/>
      <c r="X127" s="22"/>
    </row>
    <row r="128" spans="15:24" ht="15" customHeight="1" x14ac:dyDescent="0.25">
      <c r="O128" s="22"/>
      <c r="P128" s="22"/>
      <c r="Q128" s="22"/>
      <c r="R128" s="22"/>
      <c r="S128" s="22"/>
      <c r="T128" s="22"/>
      <c r="U128" s="22"/>
      <c r="V128" s="22"/>
      <c r="W128" s="22"/>
      <c r="X128" s="22"/>
    </row>
    <row r="129" spans="15:24" ht="15" customHeight="1" x14ac:dyDescent="0.25">
      <c r="O129" s="22"/>
      <c r="P129" s="22"/>
      <c r="Q129" s="22"/>
      <c r="R129" s="22"/>
      <c r="S129" s="22"/>
      <c r="T129" s="22"/>
      <c r="U129" s="22"/>
      <c r="V129" s="22"/>
      <c r="W129" s="22"/>
      <c r="X129" s="22"/>
    </row>
    <row r="130" spans="15:24" ht="15" customHeight="1" x14ac:dyDescent="0.25">
      <c r="O130" s="22"/>
      <c r="P130" s="22"/>
      <c r="Q130" s="22"/>
      <c r="R130" s="22"/>
      <c r="S130" s="22"/>
      <c r="T130" s="22"/>
      <c r="U130" s="22"/>
      <c r="V130" s="22"/>
      <c r="W130" s="22"/>
      <c r="X130" s="22"/>
    </row>
    <row r="131" spans="15:24" ht="15" customHeight="1" x14ac:dyDescent="0.25">
      <c r="O131" s="22"/>
      <c r="P131" s="22"/>
      <c r="Q131" s="22"/>
      <c r="R131" s="22"/>
      <c r="S131" s="22"/>
      <c r="T131" s="22"/>
      <c r="U131" s="22"/>
      <c r="V131" s="22"/>
      <c r="W131" s="22"/>
      <c r="X131" s="22"/>
    </row>
    <row r="132" spans="15:24" ht="15" customHeight="1" x14ac:dyDescent="0.25">
      <c r="O132" s="22"/>
      <c r="P132" s="22"/>
      <c r="Q132" s="22"/>
      <c r="R132" s="22"/>
      <c r="S132" s="22"/>
      <c r="T132" s="22"/>
      <c r="U132" s="22"/>
      <c r="V132" s="22"/>
      <c r="W132" s="22"/>
      <c r="X132" s="22"/>
    </row>
    <row r="133" spans="15:24" ht="15" customHeight="1" x14ac:dyDescent="0.25">
      <c r="O133" s="22"/>
      <c r="P133" s="22"/>
      <c r="Q133" s="22"/>
      <c r="R133" s="22"/>
      <c r="S133" s="22"/>
      <c r="T133" s="22"/>
      <c r="U133" s="22"/>
      <c r="V133" s="22"/>
      <c r="W133" s="22"/>
      <c r="X133" s="22"/>
    </row>
    <row r="134" spans="15:24" ht="15" customHeight="1" x14ac:dyDescent="0.25">
      <c r="O134" s="22"/>
      <c r="P134" s="22"/>
      <c r="Q134" s="22"/>
      <c r="R134" s="22"/>
      <c r="S134" s="22"/>
      <c r="T134" s="22"/>
      <c r="U134" s="22"/>
      <c r="V134" s="22"/>
      <c r="W134" s="22"/>
      <c r="X134" s="22"/>
    </row>
    <row r="135" spans="15:24" ht="15" customHeight="1" x14ac:dyDescent="0.25">
      <c r="O135" s="22"/>
      <c r="P135" s="22"/>
      <c r="Q135" s="22"/>
      <c r="R135" s="22"/>
      <c r="S135" s="22"/>
      <c r="T135" s="22"/>
      <c r="U135" s="22"/>
      <c r="V135" s="22"/>
      <c r="W135" s="22"/>
      <c r="X135" s="22"/>
    </row>
    <row r="136" spans="15:24" ht="15" customHeight="1" x14ac:dyDescent="0.25">
      <c r="O136" s="22"/>
      <c r="P136" s="22"/>
      <c r="Q136" s="22"/>
      <c r="R136" s="22"/>
      <c r="S136" s="22"/>
      <c r="T136" s="22"/>
      <c r="U136" s="22"/>
      <c r="V136" s="22"/>
      <c r="W136" s="22"/>
      <c r="X136" s="22"/>
    </row>
    <row r="137" spans="15:24" ht="15" customHeight="1" x14ac:dyDescent="0.25">
      <c r="O137" s="22"/>
      <c r="P137" s="22"/>
      <c r="Q137" s="22"/>
      <c r="R137" s="22"/>
      <c r="S137" s="22"/>
      <c r="T137" s="22"/>
      <c r="U137" s="22"/>
      <c r="V137" s="22"/>
      <c r="W137" s="22"/>
      <c r="X137" s="22"/>
    </row>
    <row r="138" spans="15:24" ht="15" customHeight="1" x14ac:dyDescent="0.25">
      <c r="O138" s="22"/>
      <c r="P138" s="22"/>
      <c r="Q138" s="22"/>
      <c r="R138" s="22"/>
      <c r="S138" s="22"/>
      <c r="T138" s="22"/>
      <c r="U138" s="22"/>
      <c r="V138" s="22"/>
      <c r="W138" s="22"/>
      <c r="X138" s="22"/>
    </row>
    <row r="139" spans="15:24" ht="15" customHeight="1" x14ac:dyDescent="0.25">
      <c r="O139" s="22"/>
      <c r="P139" s="22"/>
      <c r="Q139" s="22"/>
      <c r="R139" s="22"/>
      <c r="S139" s="22"/>
      <c r="T139" s="22"/>
      <c r="U139" s="22"/>
      <c r="V139" s="22"/>
      <c r="W139" s="22"/>
      <c r="X139" s="22"/>
    </row>
    <row r="140" spans="15:24" ht="15" customHeight="1" x14ac:dyDescent="0.25">
      <c r="O140" s="22"/>
      <c r="P140" s="22"/>
      <c r="Q140" s="22"/>
      <c r="R140" s="22"/>
      <c r="S140" s="22"/>
      <c r="T140" s="22"/>
      <c r="U140" s="22"/>
      <c r="V140" s="22"/>
      <c r="W140" s="22"/>
      <c r="X140" s="22"/>
    </row>
    <row r="141" spans="15:24" ht="15" customHeight="1" x14ac:dyDescent="0.25">
      <c r="O141" s="22"/>
      <c r="P141" s="22"/>
      <c r="Q141" s="22"/>
      <c r="R141" s="22"/>
      <c r="S141" s="22"/>
      <c r="T141" s="22"/>
      <c r="U141" s="22"/>
      <c r="V141" s="22"/>
      <c r="W141" s="22"/>
      <c r="X141" s="22"/>
    </row>
    <row r="142" spans="15:24" ht="15" customHeight="1" x14ac:dyDescent="0.25">
      <c r="O142" s="22"/>
      <c r="P142" s="22"/>
      <c r="Q142" s="22"/>
      <c r="R142" s="22"/>
      <c r="S142" s="22"/>
      <c r="T142" s="22"/>
      <c r="U142" s="22"/>
      <c r="V142" s="22"/>
      <c r="W142" s="22"/>
      <c r="X142" s="22"/>
    </row>
    <row r="143" spans="15:24" ht="15" customHeight="1" x14ac:dyDescent="0.25">
      <c r="O143" s="22"/>
      <c r="P143" s="22"/>
      <c r="Q143" s="22"/>
      <c r="R143" s="22"/>
      <c r="S143" s="22"/>
      <c r="T143" s="22"/>
      <c r="U143" s="22"/>
      <c r="V143" s="22"/>
      <c r="W143" s="22"/>
      <c r="X143" s="22"/>
    </row>
    <row r="144" spans="15:24" ht="15" customHeight="1" x14ac:dyDescent="0.25">
      <c r="O144" s="22"/>
      <c r="P144" s="22"/>
      <c r="Q144" s="22"/>
      <c r="R144" s="22"/>
      <c r="S144" s="22"/>
      <c r="T144" s="22"/>
      <c r="U144" s="22"/>
      <c r="V144" s="22"/>
      <c r="W144" s="22"/>
      <c r="X144" s="22"/>
    </row>
    <row r="145" spans="15:24" ht="15" customHeight="1" x14ac:dyDescent="0.25">
      <c r="O145" s="22"/>
      <c r="P145" s="22"/>
      <c r="Q145" s="22"/>
      <c r="R145" s="22"/>
      <c r="S145" s="22"/>
      <c r="T145" s="22"/>
      <c r="U145" s="22"/>
      <c r="V145" s="22"/>
      <c r="W145" s="22"/>
      <c r="X145" s="22"/>
    </row>
    <row r="146" spans="15:24" ht="15" customHeight="1" x14ac:dyDescent="0.25">
      <c r="O146" s="22"/>
      <c r="P146" s="22"/>
      <c r="Q146" s="22"/>
      <c r="R146" s="22"/>
      <c r="S146" s="22"/>
      <c r="T146" s="22"/>
      <c r="U146" s="22"/>
      <c r="V146" s="22"/>
      <c r="W146" s="22"/>
      <c r="X146" s="22"/>
    </row>
    <row r="147" spans="15:24" ht="15" customHeight="1" x14ac:dyDescent="0.25">
      <c r="O147" s="22"/>
      <c r="P147" s="22"/>
      <c r="Q147" s="22"/>
      <c r="R147" s="22"/>
      <c r="S147" s="22"/>
      <c r="T147" s="22"/>
      <c r="U147" s="22"/>
      <c r="V147" s="22"/>
      <c r="W147" s="22"/>
      <c r="X147" s="22"/>
    </row>
    <row r="148" spans="15:24" ht="15" customHeight="1" x14ac:dyDescent="0.25">
      <c r="O148" s="22"/>
      <c r="P148" s="22"/>
      <c r="Q148" s="22"/>
      <c r="R148" s="22"/>
      <c r="S148" s="22"/>
      <c r="T148" s="22"/>
      <c r="U148" s="22"/>
      <c r="V148" s="22"/>
      <c r="W148" s="22"/>
      <c r="X148" s="22"/>
    </row>
    <row r="149" spans="15:24" ht="15" customHeight="1" x14ac:dyDescent="0.25">
      <c r="O149" s="22"/>
      <c r="P149" s="22"/>
      <c r="Q149" s="22"/>
      <c r="R149" s="22"/>
      <c r="S149" s="22"/>
      <c r="T149" s="22"/>
      <c r="U149" s="22"/>
      <c r="V149" s="22"/>
      <c r="W149" s="22"/>
      <c r="X149" s="22"/>
    </row>
    <row r="150" spans="15:24" ht="15" customHeight="1" x14ac:dyDescent="0.25">
      <c r="O150" s="22"/>
      <c r="P150" s="22"/>
      <c r="Q150" s="22"/>
      <c r="R150" s="22"/>
      <c r="S150" s="22"/>
      <c r="T150" s="22"/>
      <c r="U150" s="22"/>
      <c r="V150" s="22"/>
      <c r="W150" s="22"/>
      <c r="X150" s="22"/>
    </row>
    <row r="151" spans="15:24" ht="15" customHeight="1" x14ac:dyDescent="0.25">
      <c r="O151" s="22"/>
      <c r="P151" s="22"/>
      <c r="Q151" s="22"/>
      <c r="R151" s="22"/>
      <c r="S151" s="22"/>
      <c r="T151" s="22"/>
      <c r="U151" s="22"/>
      <c r="V151" s="22"/>
      <c r="W151" s="22"/>
      <c r="X151" s="22"/>
    </row>
    <row r="152" spans="15:24" ht="15" customHeight="1" x14ac:dyDescent="0.25">
      <c r="O152" s="22"/>
      <c r="P152" s="22"/>
      <c r="Q152" s="22"/>
      <c r="R152" s="22"/>
      <c r="S152" s="22"/>
      <c r="T152" s="22"/>
      <c r="U152" s="22"/>
      <c r="V152" s="22"/>
      <c r="W152" s="22"/>
      <c r="X152" s="22"/>
    </row>
    <row r="153" spans="15:24" ht="15" customHeight="1" x14ac:dyDescent="0.25">
      <c r="O153" s="22"/>
      <c r="P153" s="22"/>
      <c r="Q153" s="22"/>
      <c r="R153" s="22"/>
      <c r="S153" s="22"/>
      <c r="T153" s="22"/>
      <c r="U153" s="22"/>
      <c r="V153" s="22"/>
      <c r="W153" s="22"/>
      <c r="X153" s="22"/>
    </row>
    <row r="154" spans="15:24" ht="15" customHeight="1" x14ac:dyDescent="0.25">
      <c r="O154" s="22"/>
      <c r="P154" s="22"/>
      <c r="Q154" s="22"/>
      <c r="R154" s="22"/>
      <c r="S154" s="22"/>
      <c r="T154" s="22"/>
      <c r="U154" s="22"/>
      <c r="V154" s="22"/>
      <c r="W154" s="22"/>
      <c r="X154" s="22"/>
    </row>
    <row r="155" spans="15:24" ht="15" customHeight="1" x14ac:dyDescent="0.25">
      <c r="O155" s="22"/>
      <c r="P155" s="22"/>
      <c r="Q155" s="22"/>
      <c r="R155" s="22"/>
      <c r="S155" s="22"/>
      <c r="T155" s="22"/>
      <c r="U155" s="22"/>
      <c r="V155" s="22"/>
      <c r="W155" s="22"/>
      <c r="X155" s="22"/>
    </row>
    <row r="156" spans="15:24" ht="15" customHeight="1" x14ac:dyDescent="0.25">
      <c r="O156" s="22"/>
      <c r="P156" s="22"/>
      <c r="Q156" s="22"/>
      <c r="R156" s="22"/>
      <c r="S156" s="22"/>
      <c r="T156" s="22"/>
      <c r="U156" s="22"/>
      <c r="V156" s="22"/>
      <c r="W156" s="22"/>
      <c r="X156" s="22"/>
    </row>
    <row r="157" spans="15:24" ht="15" customHeight="1" x14ac:dyDescent="0.25">
      <c r="O157" s="22"/>
      <c r="P157" s="22"/>
      <c r="Q157" s="22"/>
      <c r="R157" s="22"/>
      <c r="S157" s="22"/>
      <c r="T157" s="22"/>
      <c r="U157" s="22"/>
      <c r="V157" s="22"/>
      <c r="W157" s="22"/>
      <c r="X157" s="22"/>
    </row>
    <row r="158" spans="15:24" ht="15" customHeight="1" x14ac:dyDescent="0.25">
      <c r="O158" s="22"/>
      <c r="P158" s="22"/>
      <c r="Q158" s="22"/>
      <c r="R158" s="22"/>
      <c r="S158" s="22"/>
      <c r="T158" s="22"/>
      <c r="U158" s="22"/>
      <c r="V158" s="22"/>
      <c r="W158" s="22"/>
      <c r="X158" s="22"/>
    </row>
    <row r="159" spans="15:24" ht="15" customHeight="1" x14ac:dyDescent="0.25">
      <c r="O159" s="22"/>
      <c r="P159" s="22"/>
      <c r="Q159" s="22"/>
      <c r="R159" s="22"/>
      <c r="S159" s="22"/>
      <c r="T159" s="22"/>
      <c r="U159" s="22"/>
      <c r="V159" s="22"/>
      <c r="W159" s="22"/>
      <c r="X159" s="22"/>
    </row>
    <row r="160" spans="15:24" ht="15" customHeight="1" x14ac:dyDescent="0.25">
      <c r="O160" s="22"/>
      <c r="P160" s="22"/>
      <c r="Q160" s="22"/>
      <c r="R160" s="22"/>
      <c r="S160" s="22"/>
      <c r="T160" s="22"/>
      <c r="U160" s="22"/>
      <c r="V160" s="22"/>
      <c r="W160" s="22"/>
      <c r="X160" s="22"/>
    </row>
    <row r="161" spans="15:24" ht="15" customHeight="1" x14ac:dyDescent="0.25">
      <c r="O161" s="22"/>
      <c r="P161" s="22"/>
      <c r="Q161" s="22"/>
      <c r="R161" s="22"/>
      <c r="S161" s="22"/>
      <c r="T161" s="22"/>
      <c r="U161" s="22"/>
      <c r="V161" s="22"/>
      <c r="W161" s="22"/>
      <c r="X161" s="22"/>
    </row>
    <row r="162" spans="15:24" ht="15" customHeight="1" x14ac:dyDescent="0.25">
      <c r="O162" s="22"/>
      <c r="P162" s="22"/>
      <c r="Q162" s="22"/>
      <c r="R162" s="22"/>
      <c r="S162" s="22"/>
      <c r="T162" s="22"/>
      <c r="U162" s="22"/>
      <c r="V162" s="22"/>
      <c r="W162" s="22"/>
      <c r="X162" s="22"/>
    </row>
    <row r="163" spans="15:24" ht="15" customHeight="1" x14ac:dyDescent="0.25">
      <c r="O163" s="22"/>
      <c r="P163" s="22"/>
      <c r="Q163" s="22"/>
      <c r="R163" s="22"/>
      <c r="S163" s="22"/>
      <c r="T163" s="22"/>
      <c r="U163" s="22"/>
      <c r="V163" s="22"/>
      <c r="W163" s="22"/>
      <c r="X163" s="22"/>
    </row>
    <row r="164" spans="15:24" ht="15" customHeight="1" x14ac:dyDescent="0.25">
      <c r="O164" s="22"/>
      <c r="P164" s="22"/>
      <c r="Q164" s="22"/>
      <c r="R164" s="22"/>
      <c r="S164" s="22"/>
      <c r="T164" s="22"/>
      <c r="U164" s="22"/>
      <c r="V164" s="22"/>
      <c r="W164" s="22"/>
      <c r="X164" s="22"/>
    </row>
    <row r="165" spans="15:24" ht="15" customHeight="1" x14ac:dyDescent="0.25">
      <c r="O165" s="22"/>
      <c r="P165" s="22"/>
      <c r="Q165" s="22"/>
      <c r="R165" s="22"/>
      <c r="S165" s="22"/>
      <c r="T165" s="22"/>
      <c r="U165" s="22"/>
      <c r="V165" s="22"/>
      <c r="W165" s="22"/>
      <c r="X165" s="22"/>
    </row>
    <row r="166" spans="15:24" ht="15" customHeight="1" x14ac:dyDescent="0.25">
      <c r="O166" s="22"/>
      <c r="P166" s="22"/>
      <c r="Q166" s="22"/>
      <c r="R166" s="22"/>
      <c r="S166" s="22"/>
      <c r="T166" s="22"/>
      <c r="U166" s="22"/>
      <c r="V166" s="22"/>
      <c r="W166" s="22"/>
      <c r="X166" s="22"/>
    </row>
    <row r="167" spans="15:24" ht="15" customHeight="1" x14ac:dyDescent="0.25">
      <c r="O167" s="22"/>
      <c r="P167" s="22"/>
      <c r="Q167" s="22"/>
      <c r="R167" s="22"/>
      <c r="S167" s="22"/>
      <c r="T167" s="22"/>
      <c r="U167" s="22"/>
      <c r="V167" s="22"/>
      <c r="W167" s="22"/>
      <c r="X167" s="22"/>
    </row>
    <row r="168" spans="15:24" ht="15" customHeight="1" x14ac:dyDescent="0.25">
      <c r="O168" s="22"/>
      <c r="P168" s="22"/>
      <c r="Q168" s="22"/>
      <c r="R168" s="22"/>
      <c r="S168" s="22"/>
      <c r="T168" s="22"/>
      <c r="U168" s="22"/>
      <c r="V168" s="22"/>
      <c r="W168" s="22"/>
      <c r="X168" s="22"/>
    </row>
    <row r="169" spans="15:24" ht="15" customHeight="1" x14ac:dyDescent="0.25">
      <c r="O169" s="22"/>
      <c r="P169" s="22"/>
      <c r="Q169" s="22"/>
      <c r="R169" s="22"/>
      <c r="S169" s="22"/>
      <c r="T169" s="22"/>
      <c r="U169" s="22"/>
      <c r="V169" s="22"/>
      <c r="W169" s="22"/>
      <c r="X169" s="22"/>
    </row>
    <row r="170" spans="15:24" ht="15" customHeight="1" x14ac:dyDescent="0.25">
      <c r="O170" s="22"/>
      <c r="P170" s="22"/>
      <c r="Q170" s="22"/>
      <c r="R170" s="22"/>
      <c r="S170" s="22"/>
      <c r="T170" s="22"/>
      <c r="U170" s="22"/>
      <c r="V170" s="22"/>
      <c r="W170" s="22"/>
      <c r="X170" s="22"/>
    </row>
    <row r="171" spans="15:24" ht="15" customHeight="1" x14ac:dyDescent="0.25">
      <c r="O171" s="22"/>
      <c r="P171" s="22"/>
      <c r="Q171" s="22"/>
      <c r="R171" s="22"/>
      <c r="S171" s="22"/>
      <c r="T171" s="22"/>
      <c r="U171" s="22"/>
      <c r="V171" s="22"/>
      <c r="W171" s="22"/>
      <c r="X171" s="22"/>
    </row>
    <row r="172" spans="15:24" ht="15" customHeight="1" x14ac:dyDescent="0.25">
      <c r="O172" s="22"/>
      <c r="P172" s="22"/>
      <c r="Q172" s="22"/>
      <c r="R172" s="22"/>
      <c r="S172" s="22"/>
      <c r="T172" s="22"/>
      <c r="U172" s="22"/>
      <c r="V172" s="22"/>
      <c r="W172" s="22"/>
      <c r="X172" s="22"/>
    </row>
    <row r="173" spans="15:24" ht="15" customHeight="1" x14ac:dyDescent="0.25">
      <c r="O173" s="22"/>
      <c r="P173" s="22"/>
      <c r="Q173" s="22"/>
      <c r="R173" s="22"/>
      <c r="S173" s="22"/>
      <c r="T173" s="22"/>
      <c r="U173" s="22"/>
      <c r="V173" s="22"/>
      <c r="W173" s="22"/>
      <c r="X173" s="22"/>
    </row>
    <row r="174" spans="15:24" ht="15" customHeight="1" x14ac:dyDescent="0.25">
      <c r="O174" s="22"/>
      <c r="P174" s="22"/>
      <c r="Q174" s="22"/>
      <c r="R174" s="22"/>
      <c r="S174" s="22"/>
      <c r="T174" s="22"/>
      <c r="U174" s="22"/>
      <c r="V174" s="22"/>
      <c r="W174" s="22"/>
      <c r="X174" s="22"/>
    </row>
    <row r="175" spans="15:24" ht="15" customHeight="1" x14ac:dyDescent="0.25">
      <c r="O175" s="22"/>
      <c r="P175" s="22"/>
      <c r="Q175" s="22"/>
      <c r="R175" s="22"/>
      <c r="S175" s="22"/>
      <c r="T175" s="22"/>
      <c r="U175" s="22"/>
      <c r="V175" s="22"/>
      <c r="W175" s="22"/>
      <c r="X175" s="22"/>
    </row>
    <row r="176" spans="15:24" ht="15" customHeight="1" x14ac:dyDescent="0.25">
      <c r="O176" s="22"/>
      <c r="P176" s="22"/>
      <c r="Q176" s="22"/>
      <c r="R176" s="22"/>
      <c r="S176" s="22"/>
      <c r="T176" s="22"/>
      <c r="U176" s="22"/>
      <c r="V176" s="22"/>
      <c r="W176" s="22"/>
      <c r="X176" s="22"/>
    </row>
    <row r="177" spans="15:24" ht="15" customHeight="1" x14ac:dyDescent="0.25">
      <c r="O177" s="22"/>
      <c r="P177" s="22"/>
      <c r="Q177" s="22"/>
      <c r="R177" s="22"/>
      <c r="S177" s="22"/>
      <c r="T177" s="22"/>
      <c r="U177" s="22"/>
      <c r="V177" s="22"/>
      <c r="W177" s="22"/>
      <c r="X177" s="22"/>
    </row>
    <row r="178" spans="15:24" ht="15" customHeight="1" x14ac:dyDescent="0.25">
      <c r="O178" s="22"/>
      <c r="P178" s="22"/>
      <c r="Q178" s="22"/>
      <c r="R178" s="22"/>
      <c r="S178" s="22"/>
      <c r="T178" s="22"/>
      <c r="U178" s="22"/>
      <c r="V178" s="22"/>
      <c r="W178" s="22"/>
      <c r="X178" s="22"/>
    </row>
    <row r="179" spans="15:24" ht="15" customHeight="1" x14ac:dyDescent="0.25">
      <c r="O179" s="22"/>
      <c r="P179" s="22"/>
      <c r="Q179" s="22"/>
      <c r="R179" s="22"/>
      <c r="S179" s="22"/>
      <c r="T179" s="22"/>
      <c r="U179" s="22"/>
      <c r="V179" s="22"/>
      <c r="W179" s="22"/>
      <c r="X179" s="22"/>
    </row>
    <row r="180" spans="15:24" ht="15" customHeight="1" x14ac:dyDescent="0.25">
      <c r="O180" s="22"/>
      <c r="P180" s="22"/>
      <c r="Q180" s="22"/>
      <c r="R180" s="22"/>
      <c r="S180" s="22"/>
      <c r="T180" s="22"/>
      <c r="U180" s="22"/>
      <c r="V180" s="22"/>
      <c r="W180" s="22"/>
      <c r="X180" s="22"/>
    </row>
    <row r="181" spans="15:24" ht="15" customHeight="1" x14ac:dyDescent="0.25">
      <c r="O181" s="22"/>
      <c r="P181" s="22"/>
      <c r="Q181" s="22"/>
      <c r="R181" s="22"/>
      <c r="S181" s="22"/>
      <c r="T181" s="22"/>
      <c r="U181" s="22"/>
      <c r="V181" s="22"/>
      <c r="W181" s="22"/>
      <c r="X181" s="22"/>
    </row>
    <row r="182" spans="15:24" ht="15" customHeight="1" x14ac:dyDescent="0.25">
      <c r="O182" s="22"/>
      <c r="P182" s="22"/>
      <c r="Q182" s="22"/>
      <c r="R182" s="22"/>
      <c r="S182" s="22"/>
      <c r="T182" s="22"/>
      <c r="U182" s="22"/>
      <c r="V182" s="22"/>
      <c r="W182" s="22"/>
      <c r="X182" s="22"/>
    </row>
    <row r="183" spans="15:24" ht="15" customHeight="1" x14ac:dyDescent="0.25">
      <c r="O183" s="22"/>
      <c r="P183" s="22"/>
      <c r="Q183" s="22"/>
      <c r="R183" s="22"/>
      <c r="S183" s="22"/>
      <c r="T183" s="22"/>
      <c r="U183" s="22"/>
      <c r="V183" s="22"/>
      <c r="W183" s="22"/>
      <c r="X183" s="22"/>
    </row>
    <row r="184" spans="15:24" ht="15" customHeight="1" x14ac:dyDescent="0.25">
      <c r="O184" s="22"/>
      <c r="P184" s="22"/>
      <c r="Q184" s="22"/>
      <c r="R184" s="22"/>
      <c r="S184" s="22"/>
      <c r="T184" s="22"/>
      <c r="U184" s="22"/>
      <c r="V184" s="22"/>
      <c r="W184" s="22"/>
      <c r="X184" s="22"/>
    </row>
    <row r="185" spans="15:24" ht="15" customHeight="1" x14ac:dyDescent="0.25">
      <c r="O185" s="22"/>
      <c r="P185" s="22"/>
      <c r="Q185" s="22"/>
      <c r="R185" s="22"/>
      <c r="S185" s="22"/>
      <c r="T185" s="22"/>
      <c r="U185" s="22"/>
      <c r="V185" s="22"/>
      <c r="W185" s="22"/>
      <c r="X185" s="22"/>
    </row>
    <row r="186" spans="15:24" ht="15" customHeight="1" x14ac:dyDescent="0.25">
      <c r="O186" s="22"/>
      <c r="P186" s="22"/>
      <c r="Q186" s="22"/>
      <c r="R186" s="22"/>
      <c r="S186" s="22"/>
      <c r="T186" s="22"/>
      <c r="U186" s="22"/>
      <c r="V186" s="22"/>
      <c r="W186" s="22"/>
      <c r="X186" s="22"/>
    </row>
    <row r="187" spans="15:24" ht="15" customHeight="1" x14ac:dyDescent="0.25">
      <c r="O187" s="22"/>
      <c r="P187" s="22"/>
      <c r="Q187" s="22"/>
      <c r="R187" s="22"/>
      <c r="S187" s="22"/>
      <c r="T187" s="22"/>
      <c r="U187" s="22"/>
      <c r="V187" s="22"/>
      <c r="W187" s="22"/>
      <c r="X187" s="22"/>
    </row>
    <row r="188" spans="15:24" ht="15" customHeight="1" x14ac:dyDescent="0.25">
      <c r="O188" s="22"/>
      <c r="P188" s="22"/>
      <c r="Q188" s="22"/>
      <c r="R188" s="22"/>
      <c r="S188" s="22"/>
      <c r="T188" s="22"/>
      <c r="U188" s="22"/>
      <c r="V188" s="22"/>
      <c r="W188" s="22"/>
      <c r="X188" s="22"/>
    </row>
    <row r="189" spans="15:24" ht="15" customHeight="1" x14ac:dyDescent="0.25">
      <c r="O189" s="22"/>
      <c r="P189" s="22"/>
      <c r="Q189" s="22"/>
      <c r="R189" s="22"/>
      <c r="S189" s="22"/>
      <c r="T189" s="22"/>
      <c r="U189" s="22"/>
      <c r="V189" s="22"/>
      <c r="W189" s="22"/>
      <c r="X189" s="22"/>
    </row>
    <row r="190" spans="15:24" ht="15" customHeight="1" x14ac:dyDescent="0.25">
      <c r="O190" s="22"/>
      <c r="P190" s="22"/>
      <c r="Q190" s="22"/>
      <c r="R190" s="22"/>
      <c r="S190" s="22"/>
      <c r="T190" s="22"/>
      <c r="U190" s="22"/>
      <c r="V190" s="22"/>
      <c r="W190" s="22"/>
      <c r="X190" s="22"/>
    </row>
    <row r="191" spans="15:24" ht="15" customHeight="1" x14ac:dyDescent="0.25">
      <c r="O191" s="22"/>
      <c r="P191" s="22"/>
      <c r="Q191" s="22"/>
      <c r="R191" s="22"/>
      <c r="S191" s="22"/>
      <c r="T191" s="22"/>
      <c r="U191" s="22"/>
      <c r="V191" s="22"/>
      <c r="W191" s="22"/>
      <c r="X191" s="22"/>
    </row>
    <row r="192" spans="15:24" ht="15" customHeight="1" x14ac:dyDescent="0.25">
      <c r="O192" s="22"/>
      <c r="P192" s="22"/>
      <c r="Q192" s="22"/>
      <c r="R192" s="22"/>
      <c r="S192" s="22"/>
      <c r="T192" s="22"/>
      <c r="U192" s="22"/>
      <c r="V192" s="22"/>
      <c r="W192" s="22"/>
      <c r="X192" s="22"/>
    </row>
    <row r="193" spans="15:24" ht="15" customHeight="1" x14ac:dyDescent="0.25">
      <c r="O193" s="22"/>
      <c r="P193" s="22"/>
      <c r="Q193" s="22"/>
      <c r="R193" s="22"/>
      <c r="S193" s="22"/>
      <c r="T193" s="22"/>
      <c r="U193" s="22"/>
      <c r="V193" s="22"/>
      <c r="W193" s="22"/>
      <c r="X193" s="22"/>
    </row>
    <row r="194" spans="15:24" ht="15" customHeight="1" x14ac:dyDescent="0.25">
      <c r="O194" s="22"/>
      <c r="P194" s="22"/>
      <c r="Q194" s="22"/>
      <c r="R194" s="22"/>
      <c r="S194" s="22"/>
      <c r="T194" s="22"/>
      <c r="U194" s="22"/>
      <c r="V194" s="22"/>
      <c r="W194" s="22"/>
      <c r="X194" s="22"/>
    </row>
    <row r="195" spans="15:24" ht="15" customHeight="1" x14ac:dyDescent="0.25">
      <c r="O195" s="22"/>
      <c r="P195" s="22"/>
      <c r="Q195" s="22"/>
      <c r="R195" s="22"/>
      <c r="S195" s="22"/>
      <c r="T195" s="22"/>
      <c r="U195" s="22"/>
      <c r="V195" s="22"/>
      <c r="W195" s="22"/>
      <c r="X195" s="22"/>
    </row>
    <row r="196" spans="15:24" ht="15" customHeight="1" x14ac:dyDescent="0.25">
      <c r="O196" s="22"/>
      <c r="P196" s="22"/>
      <c r="Q196" s="22"/>
      <c r="R196" s="22"/>
      <c r="S196" s="22"/>
      <c r="T196" s="22"/>
      <c r="U196" s="22"/>
      <c r="V196" s="22"/>
      <c r="W196" s="22"/>
      <c r="X196" s="22"/>
    </row>
    <row r="197" spans="15:24" ht="15" customHeight="1" x14ac:dyDescent="0.25">
      <c r="O197" s="22"/>
      <c r="P197" s="22"/>
      <c r="Q197" s="22"/>
      <c r="R197" s="22"/>
      <c r="S197" s="22"/>
      <c r="T197" s="22"/>
      <c r="U197" s="22"/>
      <c r="V197" s="22"/>
      <c r="W197" s="22"/>
      <c r="X197" s="22"/>
    </row>
    <row r="198" spans="15:24" ht="15" customHeight="1" x14ac:dyDescent="0.25">
      <c r="O198" s="22"/>
      <c r="P198" s="22"/>
      <c r="Q198" s="22"/>
      <c r="R198" s="22"/>
      <c r="S198" s="22"/>
      <c r="T198" s="22"/>
      <c r="U198" s="22"/>
      <c r="V198" s="22"/>
      <c r="W198" s="22"/>
      <c r="X198" s="22"/>
    </row>
    <row r="199" spans="15:24" ht="15" customHeight="1" x14ac:dyDescent="0.25">
      <c r="O199" s="22"/>
      <c r="P199" s="22"/>
      <c r="Q199" s="22"/>
      <c r="R199" s="22"/>
      <c r="S199" s="22"/>
      <c r="T199" s="22"/>
      <c r="U199" s="22"/>
      <c r="V199" s="22"/>
      <c r="W199" s="22"/>
      <c r="X199" s="22"/>
    </row>
    <row r="200" spans="15:24" ht="15" customHeight="1" x14ac:dyDescent="0.25">
      <c r="O200" s="22"/>
      <c r="P200" s="22"/>
      <c r="Q200" s="22"/>
      <c r="R200" s="22"/>
      <c r="S200" s="22"/>
      <c r="T200" s="22"/>
      <c r="U200" s="22"/>
      <c r="V200" s="22"/>
      <c r="W200" s="22"/>
      <c r="X200" s="22"/>
    </row>
    <row r="201" spans="15:24" ht="15" customHeight="1" x14ac:dyDescent="0.25">
      <c r="O201" s="22"/>
      <c r="P201" s="22"/>
      <c r="Q201" s="22"/>
      <c r="R201" s="22"/>
      <c r="S201" s="22"/>
      <c r="T201" s="22"/>
      <c r="U201" s="22"/>
      <c r="V201" s="22"/>
      <c r="W201" s="22"/>
      <c r="X201" s="22"/>
    </row>
    <row r="202" spans="15:24" ht="15" customHeight="1" x14ac:dyDescent="0.25">
      <c r="O202" s="22"/>
      <c r="P202" s="22"/>
      <c r="Q202" s="22"/>
      <c r="R202" s="22"/>
      <c r="S202" s="22"/>
      <c r="T202" s="22"/>
      <c r="U202" s="22"/>
      <c r="V202" s="22"/>
      <c r="W202" s="22"/>
      <c r="X202" s="22"/>
    </row>
    <row r="203" spans="15:24" ht="15" customHeight="1" x14ac:dyDescent="0.25">
      <c r="O203" s="22"/>
      <c r="P203" s="22"/>
      <c r="Q203" s="22"/>
      <c r="R203" s="22"/>
      <c r="S203" s="22"/>
      <c r="T203" s="22"/>
      <c r="U203" s="22"/>
      <c r="V203" s="22"/>
      <c r="W203" s="22"/>
      <c r="X203" s="22"/>
    </row>
    <row r="204" spans="15:24" ht="15" customHeight="1" x14ac:dyDescent="0.25">
      <c r="O204" s="22"/>
      <c r="P204" s="22"/>
      <c r="Q204" s="22"/>
      <c r="R204" s="22"/>
      <c r="S204" s="22"/>
      <c r="T204" s="22"/>
      <c r="U204" s="22"/>
      <c r="V204" s="22"/>
      <c r="W204" s="22"/>
      <c r="X204" s="22"/>
    </row>
    <row r="205" spans="15:24" ht="15" customHeight="1" x14ac:dyDescent="0.25">
      <c r="O205" s="22"/>
      <c r="P205" s="22"/>
      <c r="Q205" s="22"/>
      <c r="R205" s="22"/>
      <c r="S205" s="22"/>
      <c r="T205" s="22"/>
      <c r="U205" s="22"/>
      <c r="V205" s="22"/>
      <c r="W205" s="22"/>
      <c r="X205" s="22"/>
    </row>
    <row r="206" spans="15:24" ht="15" customHeight="1" x14ac:dyDescent="0.25">
      <c r="O206" s="22"/>
      <c r="P206" s="22"/>
      <c r="Q206" s="22"/>
      <c r="R206" s="22"/>
      <c r="S206" s="22"/>
      <c r="T206" s="22"/>
      <c r="U206" s="22"/>
      <c r="V206" s="22"/>
      <c r="W206" s="22"/>
      <c r="X206" s="22"/>
    </row>
    <row r="207" spans="15:24" ht="15" customHeight="1" x14ac:dyDescent="0.25">
      <c r="O207" s="22"/>
      <c r="P207" s="22"/>
      <c r="Q207" s="22"/>
      <c r="R207" s="22"/>
      <c r="S207" s="22"/>
      <c r="T207" s="22"/>
      <c r="U207" s="22"/>
      <c r="V207" s="22"/>
      <c r="W207" s="22"/>
      <c r="X207" s="22"/>
    </row>
    <row r="208" spans="15:24" ht="15" customHeight="1" x14ac:dyDescent="0.25">
      <c r="O208" s="22"/>
      <c r="P208" s="22"/>
      <c r="Q208" s="22"/>
      <c r="R208" s="22"/>
      <c r="S208" s="22"/>
      <c r="T208" s="22"/>
      <c r="U208" s="22"/>
      <c r="V208" s="22"/>
      <c r="W208" s="22"/>
      <c r="X208" s="22"/>
    </row>
    <row r="209" spans="15:24" ht="15" customHeight="1" x14ac:dyDescent="0.25">
      <c r="O209" s="22"/>
      <c r="P209" s="22"/>
      <c r="Q209" s="22"/>
      <c r="R209" s="22"/>
      <c r="S209" s="22"/>
      <c r="T209" s="22"/>
      <c r="U209" s="22"/>
      <c r="V209" s="22"/>
      <c r="W209" s="22"/>
      <c r="X209" s="22"/>
    </row>
    <row r="210" spans="15:24" ht="15" customHeight="1" x14ac:dyDescent="0.25">
      <c r="O210" s="22"/>
      <c r="P210" s="22"/>
      <c r="Q210" s="22"/>
      <c r="R210" s="22"/>
      <c r="S210" s="22"/>
      <c r="T210" s="22"/>
      <c r="U210" s="22"/>
      <c r="V210" s="22"/>
      <c r="W210" s="22"/>
      <c r="X210" s="22"/>
    </row>
    <row r="211" spans="15:24" ht="15" customHeight="1" x14ac:dyDescent="0.25">
      <c r="O211" s="22"/>
      <c r="P211" s="22"/>
      <c r="Q211" s="22"/>
      <c r="R211" s="22"/>
      <c r="S211" s="22"/>
      <c r="T211" s="22"/>
      <c r="U211" s="22"/>
      <c r="V211" s="22"/>
      <c r="W211" s="22"/>
      <c r="X211" s="22"/>
    </row>
    <row r="212" spans="15:24" ht="15" customHeight="1" x14ac:dyDescent="0.25">
      <c r="O212" s="22"/>
      <c r="P212" s="22"/>
      <c r="Q212" s="22"/>
      <c r="R212" s="22"/>
      <c r="S212" s="22"/>
      <c r="T212" s="22"/>
      <c r="U212" s="22"/>
      <c r="V212" s="22"/>
      <c r="W212" s="22"/>
      <c r="X212" s="22"/>
    </row>
    <row r="213" spans="15:24" ht="15" customHeight="1" x14ac:dyDescent="0.25">
      <c r="O213" s="22"/>
      <c r="P213" s="22"/>
      <c r="Q213" s="22"/>
      <c r="R213" s="22"/>
      <c r="S213" s="22"/>
      <c r="T213" s="22"/>
      <c r="U213" s="22"/>
      <c r="V213" s="22"/>
      <c r="W213" s="22"/>
      <c r="X213" s="22"/>
    </row>
    <row r="214" spans="15:24" ht="15" customHeight="1" x14ac:dyDescent="0.25">
      <c r="O214" s="22"/>
      <c r="P214" s="22"/>
      <c r="Q214" s="22"/>
      <c r="R214" s="22"/>
      <c r="S214" s="22"/>
      <c r="T214" s="22"/>
      <c r="U214" s="22"/>
      <c r="V214" s="22"/>
      <c r="W214" s="22"/>
      <c r="X214" s="22"/>
    </row>
    <row r="215" spans="15:24" ht="15" customHeight="1" x14ac:dyDescent="0.25">
      <c r="O215" s="22"/>
      <c r="P215" s="22"/>
      <c r="Q215" s="22"/>
      <c r="R215" s="22"/>
      <c r="S215" s="22"/>
      <c r="T215" s="22"/>
      <c r="U215" s="22"/>
      <c r="V215" s="22"/>
      <c r="W215" s="22"/>
      <c r="X215" s="22"/>
    </row>
    <row r="216" spans="15:24" ht="15" customHeight="1" x14ac:dyDescent="0.25">
      <c r="O216" s="22"/>
      <c r="P216" s="22"/>
      <c r="Q216" s="22"/>
      <c r="R216" s="22"/>
      <c r="S216" s="22"/>
      <c r="T216" s="22"/>
      <c r="U216" s="22"/>
      <c r="V216" s="22"/>
      <c r="W216" s="22"/>
      <c r="X216" s="22"/>
    </row>
    <row r="217" spans="15:24" ht="15" customHeight="1" x14ac:dyDescent="0.25">
      <c r="O217" s="22"/>
      <c r="P217" s="22"/>
      <c r="Q217" s="22"/>
      <c r="R217" s="22"/>
      <c r="S217" s="22"/>
      <c r="T217" s="22"/>
      <c r="U217" s="22"/>
      <c r="V217" s="22"/>
      <c r="W217" s="22"/>
      <c r="X217" s="22"/>
    </row>
    <row r="218" spans="15:24" ht="15" customHeight="1" x14ac:dyDescent="0.25">
      <c r="O218" s="22"/>
      <c r="P218" s="22"/>
      <c r="Q218" s="22"/>
      <c r="R218" s="22"/>
      <c r="S218" s="22"/>
      <c r="T218" s="22"/>
      <c r="U218" s="22"/>
      <c r="V218" s="22"/>
      <c r="W218" s="22"/>
      <c r="X218" s="22"/>
    </row>
    <row r="219" spans="15:24" ht="15" customHeight="1" x14ac:dyDescent="0.25">
      <c r="O219" s="22"/>
      <c r="P219" s="22"/>
      <c r="Q219" s="22"/>
      <c r="R219" s="22"/>
      <c r="S219" s="22"/>
      <c r="T219" s="22"/>
      <c r="U219" s="22"/>
      <c r="V219" s="22"/>
      <c r="W219" s="22"/>
      <c r="X219" s="22"/>
    </row>
    <row r="220" spans="15:24" ht="15" customHeight="1" x14ac:dyDescent="0.25">
      <c r="O220" s="22"/>
      <c r="P220" s="22"/>
      <c r="Q220" s="22"/>
      <c r="R220" s="22"/>
      <c r="S220" s="22"/>
      <c r="T220" s="22"/>
      <c r="U220" s="22"/>
      <c r="V220" s="22"/>
      <c r="W220" s="22"/>
      <c r="X220" s="22"/>
    </row>
    <row r="221" spans="15:24" ht="15" customHeight="1" x14ac:dyDescent="0.25">
      <c r="O221" s="22"/>
      <c r="P221" s="22"/>
      <c r="Q221" s="22"/>
      <c r="R221" s="22"/>
      <c r="S221" s="22"/>
      <c r="T221" s="22"/>
      <c r="U221" s="22"/>
      <c r="V221" s="22"/>
      <c r="W221" s="22"/>
      <c r="X221" s="22"/>
    </row>
    <row r="222" spans="15:24" ht="15" customHeight="1" x14ac:dyDescent="0.25">
      <c r="O222" s="22"/>
      <c r="P222" s="22"/>
      <c r="Q222" s="22"/>
      <c r="R222" s="22"/>
      <c r="S222" s="22"/>
      <c r="T222" s="22"/>
      <c r="U222" s="22"/>
      <c r="V222" s="22"/>
      <c r="W222" s="22"/>
      <c r="X222" s="22"/>
    </row>
    <row r="223" spans="15:24" ht="15" customHeight="1" x14ac:dyDescent="0.25">
      <c r="O223" s="22"/>
      <c r="P223" s="22"/>
      <c r="Q223" s="22"/>
      <c r="R223" s="22"/>
      <c r="S223" s="22"/>
      <c r="T223" s="22"/>
      <c r="U223" s="22"/>
      <c r="V223" s="22"/>
      <c r="W223" s="22"/>
      <c r="X223" s="22"/>
    </row>
    <row r="224" spans="15:24" ht="15" customHeight="1" x14ac:dyDescent="0.25">
      <c r="O224" s="22"/>
      <c r="P224" s="22"/>
      <c r="Q224" s="22"/>
      <c r="R224" s="22"/>
      <c r="S224" s="22"/>
      <c r="T224" s="22"/>
      <c r="U224" s="22"/>
      <c r="V224" s="22"/>
      <c r="W224" s="22"/>
      <c r="X224" s="22"/>
    </row>
    <row r="225" spans="15:24" ht="15" customHeight="1" x14ac:dyDescent="0.25">
      <c r="O225" s="22"/>
      <c r="P225" s="22"/>
      <c r="Q225" s="22"/>
      <c r="R225" s="22"/>
      <c r="S225" s="22"/>
      <c r="T225" s="22"/>
      <c r="U225" s="22"/>
      <c r="V225" s="22"/>
      <c r="W225" s="22"/>
      <c r="X225" s="22"/>
    </row>
    <row r="226" spans="15:24" ht="15" customHeight="1" x14ac:dyDescent="0.25">
      <c r="O226" s="22"/>
      <c r="P226" s="22"/>
      <c r="Q226" s="22"/>
      <c r="R226" s="22"/>
      <c r="S226" s="22"/>
      <c r="T226" s="22"/>
      <c r="U226" s="22"/>
      <c r="V226" s="22"/>
      <c r="W226" s="22"/>
      <c r="X226" s="22"/>
    </row>
    <row r="227" spans="15:24" ht="15" customHeight="1" x14ac:dyDescent="0.25">
      <c r="O227" s="22"/>
      <c r="P227" s="22"/>
      <c r="Q227" s="22"/>
      <c r="R227" s="22"/>
      <c r="S227" s="22"/>
      <c r="T227" s="22"/>
      <c r="U227" s="22"/>
      <c r="V227" s="22"/>
      <c r="W227" s="22"/>
      <c r="X227" s="22"/>
    </row>
    <row r="228" spans="15:24" ht="15" customHeight="1" x14ac:dyDescent="0.25">
      <c r="O228" s="22"/>
      <c r="P228" s="22"/>
      <c r="Q228" s="22"/>
      <c r="R228" s="22"/>
      <c r="S228" s="22"/>
      <c r="T228" s="22"/>
      <c r="U228" s="22"/>
      <c r="V228" s="22"/>
      <c r="W228" s="22"/>
      <c r="X228" s="22"/>
    </row>
    <row r="229" spans="15:24" ht="15" customHeight="1" x14ac:dyDescent="0.25">
      <c r="O229" s="22"/>
      <c r="P229" s="22"/>
      <c r="Q229" s="22"/>
      <c r="R229" s="22"/>
      <c r="S229" s="22"/>
      <c r="T229" s="22"/>
      <c r="U229" s="22"/>
      <c r="V229" s="22"/>
      <c r="W229" s="22"/>
      <c r="X229" s="22"/>
    </row>
    <row r="230" spans="15:24" ht="15" customHeight="1" x14ac:dyDescent="0.25">
      <c r="O230" s="22"/>
      <c r="P230" s="22"/>
      <c r="Q230" s="22"/>
      <c r="R230" s="22"/>
      <c r="S230" s="22"/>
      <c r="T230" s="22"/>
      <c r="U230" s="22"/>
      <c r="V230" s="22"/>
      <c r="W230" s="22"/>
      <c r="X230" s="22"/>
    </row>
    <row r="231" spans="15:24" ht="15" customHeight="1" x14ac:dyDescent="0.25">
      <c r="O231" s="22"/>
      <c r="P231" s="22"/>
      <c r="Q231" s="22"/>
      <c r="R231" s="22"/>
      <c r="S231" s="22"/>
      <c r="T231" s="22"/>
      <c r="U231" s="22"/>
      <c r="V231" s="22"/>
      <c r="W231" s="22"/>
      <c r="X231" s="22"/>
    </row>
    <row r="232" spans="15:24" ht="15" customHeight="1" x14ac:dyDescent="0.25">
      <c r="O232" s="22"/>
      <c r="P232" s="22"/>
      <c r="Q232" s="22"/>
      <c r="R232" s="22"/>
      <c r="S232" s="22"/>
      <c r="T232" s="22"/>
      <c r="U232" s="22"/>
      <c r="V232" s="22"/>
      <c r="W232" s="22"/>
      <c r="X232" s="22"/>
    </row>
    <row r="233" spans="15:24" ht="15" customHeight="1" x14ac:dyDescent="0.25">
      <c r="O233" s="22"/>
      <c r="P233" s="22"/>
      <c r="Q233" s="22"/>
      <c r="R233" s="22"/>
      <c r="S233" s="22"/>
      <c r="T233" s="22"/>
      <c r="U233" s="22"/>
      <c r="V233" s="22"/>
      <c r="W233" s="22"/>
      <c r="X233" s="22"/>
    </row>
    <row r="234" spans="15:24" ht="15" customHeight="1" x14ac:dyDescent="0.25">
      <c r="O234" s="22"/>
      <c r="P234" s="22"/>
      <c r="Q234" s="22"/>
      <c r="R234" s="22"/>
      <c r="S234" s="22"/>
      <c r="T234" s="22"/>
      <c r="U234" s="22"/>
      <c r="V234" s="22"/>
      <c r="W234" s="22"/>
      <c r="X234" s="22"/>
    </row>
    <row r="235" spans="15:24" ht="15" customHeight="1" x14ac:dyDescent="0.25">
      <c r="O235" s="22"/>
      <c r="P235" s="22"/>
      <c r="Q235" s="22"/>
      <c r="R235" s="22"/>
      <c r="S235" s="22"/>
      <c r="T235" s="22"/>
      <c r="U235" s="22"/>
      <c r="V235" s="22"/>
      <c r="W235" s="22"/>
      <c r="X235" s="22"/>
    </row>
    <row r="236" spans="15:24" ht="15" customHeight="1" x14ac:dyDescent="0.25">
      <c r="O236" s="22"/>
      <c r="P236" s="22"/>
      <c r="Q236" s="22"/>
      <c r="R236" s="22"/>
      <c r="S236" s="22"/>
      <c r="T236" s="22"/>
      <c r="U236" s="22"/>
      <c r="V236" s="22"/>
      <c r="W236" s="22"/>
      <c r="X236" s="22"/>
    </row>
    <row r="237" spans="15:24" ht="15" customHeight="1" x14ac:dyDescent="0.25">
      <c r="O237" s="22"/>
      <c r="P237" s="22"/>
      <c r="Q237" s="22"/>
      <c r="R237" s="22"/>
      <c r="S237" s="22"/>
      <c r="T237" s="22"/>
      <c r="U237" s="22"/>
      <c r="V237" s="22"/>
      <c r="W237" s="22"/>
      <c r="X237" s="22"/>
    </row>
    <row r="238" spans="15:24" ht="15" customHeight="1" x14ac:dyDescent="0.25">
      <c r="O238" s="22"/>
      <c r="P238" s="22"/>
      <c r="Q238" s="22"/>
      <c r="R238" s="22"/>
      <c r="S238" s="22"/>
      <c r="T238" s="22"/>
      <c r="U238" s="22"/>
      <c r="V238" s="22"/>
      <c r="W238" s="22"/>
      <c r="X238" s="22"/>
    </row>
    <row r="239" spans="15:24" ht="15" customHeight="1" x14ac:dyDescent="0.25">
      <c r="O239" s="22"/>
      <c r="P239" s="22"/>
      <c r="Q239" s="22"/>
      <c r="R239" s="22"/>
      <c r="S239" s="22"/>
      <c r="T239" s="22"/>
      <c r="U239" s="22"/>
      <c r="V239" s="22"/>
      <c r="W239" s="22"/>
      <c r="X239" s="22"/>
    </row>
    <row r="240" spans="15:24" ht="15" customHeight="1" x14ac:dyDescent="0.25">
      <c r="O240" s="22"/>
      <c r="P240" s="22"/>
      <c r="Q240" s="22"/>
      <c r="R240" s="22"/>
      <c r="S240" s="22"/>
      <c r="T240" s="22"/>
      <c r="U240" s="22"/>
      <c r="V240" s="22"/>
      <c r="W240" s="22"/>
      <c r="X240" s="22"/>
    </row>
    <row r="241" spans="15:24" ht="15" customHeight="1" x14ac:dyDescent="0.25">
      <c r="O241" s="22"/>
      <c r="P241" s="22"/>
      <c r="Q241" s="22"/>
      <c r="R241" s="22"/>
      <c r="S241" s="22"/>
      <c r="T241" s="22"/>
      <c r="U241" s="22"/>
      <c r="V241" s="22"/>
      <c r="W241" s="22"/>
      <c r="X241" s="22"/>
    </row>
    <row r="242" spans="15:24" ht="15" customHeight="1" x14ac:dyDescent="0.25">
      <c r="O242" s="22"/>
      <c r="P242" s="22"/>
      <c r="Q242" s="22"/>
      <c r="R242" s="22"/>
      <c r="S242" s="22"/>
      <c r="T242" s="22"/>
      <c r="U242" s="22"/>
      <c r="V242" s="22"/>
      <c r="W242" s="22"/>
      <c r="X242" s="22"/>
    </row>
    <row r="243" spans="15:24" ht="15" customHeight="1" x14ac:dyDescent="0.25">
      <c r="O243" s="22"/>
      <c r="P243" s="22"/>
      <c r="Q243" s="22"/>
      <c r="R243" s="22"/>
      <c r="S243" s="22"/>
      <c r="T243" s="22"/>
      <c r="U243" s="22"/>
      <c r="V243" s="22"/>
      <c r="W243" s="22"/>
      <c r="X243" s="22"/>
    </row>
    <row r="244" spans="15:24" ht="15" customHeight="1" x14ac:dyDescent="0.25">
      <c r="O244" s="22"/>
      <c r="P244" s="22"/>
      <c r="Q244" s="22"/>
      <c r="R244" s="22"/>
      <c r="S244" s="22"/>
      <c r="T244" s="22"/>
      <c r="U244" s="22"/>
      <c r="V244" s="22"/>
      <c r="W244" s="22"/>
      <c r="X244" s="22"/>
    </row>
    <row r="245" spans="15:24" ht="15" customHeight="1" x14ac:dyDescent="0.25">
      <c r="O245" s="22"/>
      <c r="P245" s="22"/>
      <c r="Q245" s="22"/>
      <c r="R245" s="22"/>
      <c r="S245" s="22"/>
      <c r="T245" s="22"/>
      <c r="U245" s="22"/>
      <c r="V245" s="22"/>
      <c r="W245" s="22"/>
      <c r="X245" s="22"/>
    </row>
    <row r="246" spans="15:24" ht="15" customHeight="1" x14ac:dyDescent="0.25">
      <c r="O246" s="22"/>
      <c r="P246" s="22"/>
      <c r="Q246" s="22"/>
      <c r="R246" s="22"/>
      <c r="S246" s="22"/>
      <c r="T246" s="22"/>
      <c r="U246" s="22"/>
      <c r="V246" s="22"/>
      <c r="W246" s="22"/>
      <c r="X246" s="22"/>
    </row>
    <row r="247" spans="15:24" ht="15" customHeight="1" x14ac:dyDescent="0.25">
      <c r="O247" s="22"/>
      <c r="P247" s="22"/>
      <c r="Q247" s="22"/>
      <c r="R247" s="22"/>
      <c r="S247" s="22"/>
      <c r="T247" s="22"/>
      <c r="U247" s="22"/>
      <c r="V247" s="22"/>
      <c r="W247" s="22"/>
      <c r="X247" s="22"/>
    </row>
    <row r="248" spans="15:24" ht="15" customHeight="1" x14ac:dyDescent="0.25">
      <c r="O248" s="22"/>
      <c r="P248" s="22"/>
      <c r="Q248" s="22"/>
      <c r="R248" s="22"/>
      <c r="S248" s="22"/>
      <c r="T248" s="22"/>
      <c r="U248" s="22"/>
      <c r="V248" s="22"/>
      <c r="W248" s="22"/>
      <c r="X248" s="22"/>
    </row>
    <row r="249" spans="15:24" ht="15" customHeight="1" x14ac:dyDescent="0.25">
      <c r="O249" s="22"/>
      <c r="P249" s="22"/>
      <c r="Q249" s="22"/>
      <c r="R249" s="22"/>
      <c r="S249" s="22"/>
      <c r="T249" s="22"/>
      <c r="U249" s="22"/>
      <c r="V249" s="22"/>
      <c r="W249" s="22"/>
      <c r="X249" s="22"/>
    </row>
    <row r="250" spans="15:24" ht="15" customHeight="1" x14ac:dyDescent="0.25">
      <c r="O250" s="22"/>
      <c r="P250" s="22"/>
      <c r="Q250" s="22"/>
      <c r="R250" s="22"/>
      <c r="S250" s="22"/>
      <c r="T250" s="22"/>
      <c r="U250" s="22"/>
      <c r="V250" s="22"/>
      <c r="W250" s="22"/>
      <c r="X250" s="22"/>
    </row>
    <row r="251" spans="15:24" ht="15" customHeight="1" x14ac:dyDescent="0.25">
      <c r="O251" s="22"/>
      <c r="P251" s="22"/>
      <c r="Q251" s="22"/>
      <c r="R251" s="22"/>
      <c r="S251" s="22"/>
      <c r="T251" s="22"/>
      <c r="U251" s="22"/>
      <c r="V251" s="22"/>
      <c r="W251" s="22"/>
      <c r="X251" s="22"/>
    </row>
    <row r="252" spans="15:24" ht="15" customHeight="1" x14ac:dyDescent="0.25">
      <c r="O252" s="22"/>
      <c r="P252" s="22"/>
      <c r="Q252" s="22"/>
      <c r="R252" s="22"/>
      <c r="S252" s="22"/>
      <c r="T252" s="22"/>
      <c r="U252" s="22"/>
      <c r="V252" s="22"/>
      <c r="W252" s="22"/>
      <c r="X252" s="22"/>
    </row>
    <row r="253" spans="15:24" ht="15" customHeight="1" x14ac:dyDescent="0.25">
      <c r="O253" s="22"/>
      <c r="P253" s="22"/>
      <c r="Q253" s="22"/>
      <c r="R253" s="22"/>
      <c r="S253" s="22"/>
      <c r="T253" s="22"/>
      <c r="U253" s="22"/>
      <c r="V253" s="22"/>
      <c r="W253" s="22"/>
      <c r="X253" s="22"/>
    </row>
    <row r="254" spans="15:24" ht="15" customHeight="1" x14ac:dyDescent="0.25">
      <c r="O254" s="22"/>
      <c r="P254" s="22"/>
      <c r="Q254" s="22"/>
      <c r="R254" s="22"/>
      <c r="S254" s="22"/>
      <c r="T254" s="22"/>
      <c r="U254" s="22"/>
      <c r="V254" s="22"/>
      <c r="W254" s="22"/>
      <c r="X254" s="22"/>
    </row>
    <row r="255" spans="15:24" ht="15" customHeight="1" x14ac:dyDescent="0.25">
      <c r="O255" s="22"/>
      <c r="P255" s="22"/>
      <c r="Q255" s="22"/>
      <c r="R255" s="22"/>
      <c r="S255" s="22"/>
      <c r="T255" s="22"/>
      <c r="U255" s="22"/>
      <c r="V255" s="22"/>
      <c r="W255" s="22"/>
      <c r="X255" s="22"/>
    </row>
    <row r="256" spans="15:24" ht="15" customHeight="1" x14ac:dyDescent="0.25">
      <c r="O256" s="22"/>
      <c r="P256" s="22"/>
      <c r="Q256" s="22"/>
      <c r="R256" s="22"/>
      <c r="S256" s="22"/>
      <c r="T256" s="22"/>
      <c r="U256" s="22"/>
      <c r="V256" s="22"/>
      <c r="W256" s="22"/>
      <c r="X256" s="22"/>
    </row>
    <row r="257" spans="15:24" ht="15" customHeight="1" x14ac:dyDescent="0.25">
      <c r="O257" s="22"/>
      <c r="P257" s="22"/>
      <c r="Q257" s="22"/>
      <c r="R257" s="22"/>
      <c r="S257" s="22"/>
      <c r="T257" s="22"/>
      <c r="U257" s="22"/>
      <c r="V257" s="22"/>
      <c r="W257" s="22"/>
      <c r="X257" s="22"/>
    </row>
    <row r="258" spans="15:24" ht="15" customHeight="1" x14ac:dyDescent="0.25">
      <c r="O258" s="22"/>
      <c r="P258" s="22"/>
      <c r="Q258" s="22"/>
      <c r="R258" s="22"/>
      <c r="S258" s="22"/>
      <c r="T258" s="22"/>
      <c r="U258" s="22"/>
      <c r="V258" s="22"/>
      <c r="W258" s="22"/>
      <c r="X258" s="22"/>
    </row>
    <row r="259" spans="15:24" ht="15" customHeight="1" x14ac:dyDescent="0.25">
      <c r="O259" s="22"/>
      <c r="P259" s="22"/>
      <c r="Q259" s="22"/>
      <c r="R259" s="22"/>
      <c r="S259" s="22"/>
      <c r="T259" s="22"/>
      <c r="U259" s="22"/>
      <c r="V259" s="22"/>
      <c r="W259" s="22"/>
      <c r="X259" s="22"/>
    </row>
    <row r="260" spans="15:24" ht="15" customHeight="1" x14ac:dyDescent="0.25">
      <c r="O260" s="22"/>
      <c r="P260" s="22"/>
      <c r="Q260" s="22"/>
      <c r="R260" s="22"/>
      <c r="S260" s="22"/>
      <c r="T260" s="22"/>
      <c r="U260" s="22"/>
      <c r="V260" s="22"/>
      <c r="W260" s="22"/>
      <c r="X260" s="22"/>
    </row>
    <row r="261" spans="15:24" ht="15" customHeight="1" x14ac:dyDescent="0.25">
      <c r="O261" s="22"/>
      <c r="P261" s="22"/>
      <c r="Q261" s="22"/>
      <c r="R261" s="22"/>
      <c r="S261" s="22"/>
      <c r="T261" s="22"/>
      <c r="U261" s="22"/>
      <c r="V261" s="22"/>
      <c r="W261" s="22"/>
      <c r="X261" s="22"/>
    </row>
    <row r="262" spans="15:24" ht="15" customHeight="1" x14ac:dyDescent="0.25">
      <c r="O262" s="22"/>
      <c r="P262" s="22"/>
      <c r="Q262" s="22"/>
      <c r="R262" s="22"/>
      <c r="S262" s="22"/>
      <c r="T262" s="22"/>
      <c r="U262" s="22"/>
      <c r="V262" s="22"/>
      <c r="W262" s="22"/>
      <c r="X262" s="22"/>
    </row>
    <row r="263" spans="15:24" ht="15" customHeight="1" x14ac:dyDescent="0.25">
      <c r="O263" s="22"/>
      <c r="P263" s="22"/>
      <c r="Q263" s="22"/>
      <c r="R263" s="22"/>
      <c r="S263" s="22"/>
      <c r="T263" s="22"/>
      <c r="U263" s="22"/>
      <c r="V263" s="22"/>
      <c r="W263" s="22"/>
      <c r="X263" s="22"/>
    </row>
    <row r="264" spans="15:24" ht="15" customHeight="1" x14ac:dyDescent="0.25">
      <c r="O264" s="22"/>
      <c r="P264" s="22"/>
      <c r="Q264" s="22"/>
      <c r="R264" s="22"/>
      <c r="S264" s="22"/>
      <c r="T264" s="22"/>
      <c r="U264" s="22"/>
      <c r="V264" s="22"/>
      <c r="W264" s="22"/>
      <c r="X264" s="22"/>
    </row>
    <row r="265" spans="15:24" ht="15" customHeight="1" x14ac:dyDescent="0.25">
      <c r="O265" s="22"/>
      <c r="P265" s="22"/>
      <c r="Q265" s="22"/>
      <c r="R265" s="22"/>
      <c r="S265" s="22"/>
      <c r="T265" s="22"/>
      <c r="U265" s="22"/>
      <c r="V265" s="22"/>
      <c r="W265" s="22"/>
      <c r="X265" s="22"/>
    </row>
    <row r="266" spans="15:24" ht="15" customHeight="1" x14ac:dyDescent="0.25">
      <c r="O266" s="22"/>
      <c r="P266" s="22"/>
      <c r="Q266" s="22"/>
      <c r="R266" s="22"/>
      <c r="S266" s="22"/>
      <c r="T266" s="22"/>
      <c r="U266" s="22"/>
      <c r="V266" s="22"/>
      <c r="W266" s="22"/>
      <c r="X266" s="22"/>
    </row>
    <row r="267" spans="15:24" ht="15" customHeight="1" x14ac:dyDescent="0.25">
      <c r="O267" s="22"/>
      <c r="P267" s="22"/>
      <c r="Q267" s="22"/>
      <c r="R267" s="22"/>
      <c r="S267" s="22"/>
      <c r="T267" s="22"/>
      <c r="U267" s="22"/>
      <c r="V267" s="22"/>
      <c r="W267" s="22"/>
      <c r="X267" s="22"/>
    </row>
    <row r="268" spans="15:24" ht="15" customHeight="1" x14ac:dyDescent="0.25">
      <c r="O268" s="22"/>
      <c r="P268" s="22"/>
      <c r="Q268" s="22"/>
      <c r="R268" s="22"/>
      <c r="S268" s="22"/>
      <c r="T268" s="22"/>
      <c r="U268" s="22"/>
      <c r="V268" s="22"/>
      <c r="W268" s="22"/>
      <c r="X268" s="22"/>
    </row>
    <row r="269" spans="15:24" ht="15" customHeight="1" x14ac:dyDescent="0.25">
      <c r="O269" s="22"/>
      <c r="P269" s="22"/>
      <c r="Q269" s="22"/>
      <c r="R269" s="22"/>
      <c r="S269" s="22"/>
      <c r="T269" s="22"/>
      <c r="U269" s="22"/>
      <c r="V269" s="22"/>
      <c r="W269" s="22"/>
      <c r="X269" s="22"/>
    </row>
    <row r="270" spans="15:24" ht="15" customHeight="1" x14ac:dyDescent="0.25">
      <c r="O270" s="22"/>
      <c r="P270" s="22"/>
      <c r="Q270" s="22"/>
      <c r="R270" s="22"/>
      <c r="S270" s="22"/>
      <c r="T270" s="22"/>
      <c r="U270" s="22"/>
      <c r="V270" s="22"/>
      <c r="W270" s="22"/>
      <c r="X270" s="22"/>
    </row>
    <row r="271" spans="15:24" ht="15" customHeight="1" x14ac:dyDescent="0.25">
      <c r="O271" s="22"/>
      <c r="P271" s="22"/>
      <c r="Q271" s="22"/>
      <c r="R271" s="22"/>
      <c r="S271" s="22"/>
      <c r="T271" s="22"/>
      <c r="U271" s="22"/>
      <c r="V271" s="22"/>
      <c r="W271" s="22"/>
      <c r="X271" s="22"/>
    </row>
    <row r="272" spans="15:24" ht="15" customHeight="1" x14ac:dyDescent="0.25">
      <c r="O272" s="22"/>
      <c r="P272" s="22"/>
      <c r="Q272" s="22"/>
      <c r="R272" s="22"/>
      <c r="S272" s="22"/>
      <c r="T272" s="22"/>
      <c r="U272" s="22"/>
      <c r="V272" s="22"/>
      <c r="W272" s="22"/>
      <c r="X272" s="22"/>
    </row>
    <row r="273" spans="15:24" ht="15" customHeight="1" x14ac:dyDescent="0.25">
      <c r="O273" s="22"/>
      <c r="P273" s="22"/>
      <c r="Q273" s="22"/>
      <c r="R273" s="22"/>
      <c r="S273" s="22"/>
      <c r="T273" s="22"/>
      <c r="U273" s="22"/>
      <c r="V273" s="22"/>
      <c r="W273" s="22"/>
      <c r="X273" s="22"/>
    </row>
    <row r="274" spans="15:24" ht="15" customHeight="1" x14ac:dyDescent="0.25">
      <c r="O274" s="22"/>
      <c r="P274" s="22"/>
      <c r="Q274" s="22"/>
      <c r="R274" s="22"/>
      <c r="S274" s="22"/>
      <c r="T274" s="22"/>
      <c r="U274" s="22"/>
      <c r="V274" s="22"/>
      <c r="W274" s="22"/>
      <c r="X274" s="22"/>
    </row>
    <row r="275" spans="15:24" ht="15" customHeight="1" x14ac:dyDescent="0.25">
      <c r="O275" s="22"/>
      <c r="P275" s="22"/>
      <c r="Q275" s="22"/>
      <c r="R275" s="22"/>
      <c r="S275" s="22"/>
      <c r="T275" s="22"/>
      <c r="U275" s="22"/>
      <c r="V275" s="22"/>
      <c r="W275" s="22"/>
      <c r="X275" s="22"/>
    </row>
    <row r="276" spans="15:24" ht="15" customHeight="1" x14ac:dyDescent="0.25">
      <c r="O276" s="22"/>
      <c r="P276" s="22"/>
      <c r="Q276" s="22"/>
      <c r="R276" s="22"/>
      <c r="S276" s="22"/>
      <c r="T276" s="22"/>
      <c r="U276" s="22"/>
      <c r="V276" s="22"/>
      <c r="W276" s="22"/>
      <c r="X276" s="22"/>
    </row>
    <row r="277" spans="15:24" ht="15" customHeight="1" x14ac:dyDescent="0.25">
      <c r="O277" s="22"/>
      <c r="P277" s="22"/>
      <c r="Q277" s="22"/>
      <c r="R277" s="22"/>
      <c r="S277" s="22"/>
      <c r="T277" s="22"/>
      <c r="U277" s="22"/>
      <c r="V277" s="22"/>
      <c r="W277" s="22"/>
      <c r="X277" s="22"/>
    </row>
    <row r="278" spans="15:24" ht="15" customHeight="1" x14ac:dyDescent="0.25">
      <c r="O278" s="22"/>
      <c r="P278" s="22"/>
      <c r="Q278" s="22"/>
      <c r="R278" s="22"/>
      <c r="S278" s="22"/>
      <c r="T278" s="22"/>
      <c r="U278" s="22"/>
      <c r="V278" s="22"/>
      <c r="W278" s="22"/>
      <c r="X278" s="22"/>
    </row>
    <row r="279" spans="15:24" ht="15" customHeight="1" x14ac:dyDescent="0.25">
      <c r="O279" s="22"/>
      <c r="P279" s="22"/>
      <c r="Q279" s="22"/>
      <c r="R279" s="22"/>
      <c r="S279" s="22"/>
      <c r="T279" s="22"/>
      <c r="U279" s="22"/>
      <c r="V279" s="22"/>
      <c r="W279" s="22"/>
      <c r="X279" s="22"/>
    </row>
    <row r="280" spans="15:24" ht="15" customHeight="1" x14ac:dyDescent="0.25">
      <c r="O280" s="22"/>
      <c r="P280" s="22"/>
      <c r="Q280" s="22"/>
      <c r="R280" s="22"/>
      <c r="S280" s="22"/>
      <c r="T280" s="22"/>
      <c r="U280" s="22"/>
      <c r="V280" s="22"/>
      <c r="W280" s="22"/>
      <c r="X280" s="22"/>
    </row>
    <row r="281" spans="15:24" ht="15" customHeight="1" x14ac:dyDescent="0.25">
      <c r="O281" s="22"/>
      <c r="P281" s="22"/>
      <c r="Q281" s="22"/>
      <c r="R281" s="22"/>
      <c r="S281" s="22"/>
      <c r="T281" s="22"/>
      <c r="U281" s="22"/>
      <c r="V281" s="22"/>
      <c r="W281" s="22"/>
      <c r="X281" s="22"/>
    </row>
    <row r="282" spans="15:24" ht="15" customHeight="1" x14ac:dyDescent="0.25">
      <c r="O282" s="22"/>
      <c r="P282" s="22"/>
      <c r="Q282" s="22"/>
      <c r="R282" s="22"/>
      <c r="S282" s="22"/>
      <c r="T282" s="22"/>
      <c r="U282" s="22"/>
      <c r="V282" s="22"/>
      <c r="W282" s="22"/>
      <c r="X282" s="22"/>
    </row>
    <row r="283" spans="15:24" ht="15" customHeight="1" x14ac:dyDescent="0.25">
      <c r="O283" s="22"/>
      <c r="P283" s="22"/>
      <c r="Q283" s="22"/>
      <c r="R283" s="22"/>
      <c r="S283" s="22"/>
      <c r="T283" s="22"/>
      <c r="U283" s="22"/>
      <c r="V283" s="22"/>
      <c r="W283" s="22"/>
      <c r="X283" s="22"/>
    </row>
    <row r="284" spans="15:24" ht="15" customHeight="1" x14ac:dyDescent="0.25">
      <c r="O284" s="22"/>
      <c r="P284" s="22"/>
      <c r="Q284" s="22"/>
      <c r="R284" s="22"/>
      <c r="S284" s="22"/>
      <c r="T284" s="22"/>
      <c r="U284" s="22"/>
      <c r="V284" s="22"/>
      <c r="W284" s="22"/>
      <c r="X284" s="22"/>
    </row>
    <row r="285" spans="15:24" ht="15" customHeight="1" x14ac:dyDescent="0.25">
      <c r="O285" s="22"/>
      <c r="P285" s="22"/>
      <c r="Q285" s="22"/>
      <c r="R285" s="22"/>
      <c r="S285" s="22"/>
      <c r="T285" s="22"/>
      <c r="U285" s="22"/>
      <c r="V285" s="22"/>
      <c r="W285" s="22"/>
      <c r="X285" s="22"/>
    </row>
    <row r="286" spans="15:24" ht="15" customHeight="1" x14ac:dyDescent="0.25">
      <c r="O286" s="22"/>
      <c r="P286" s="22"/>
      <c r="Q286" s="22"/>
      <c r="R286" s="22"/>
      <c r="S286" s="22"/>
      <c r="T286" s="22"/>
      <c r="U286" s="22"/>
      <c r="V286" s="22"/>
      <c r="W286" s="22"/>
      <c r="X286" s="22"/>
    </row>
    <row r="287" spans="15:24" ht="15" customHeight="1" x14ac:dyDescent="0.25">
      <c r="O287" s="22"/>
      <c r="P287" s="22"/>
      <c r="Q287" s="22"/>
      <c r="R287" s="22"/>
      <c r="S287" s="22"/>
      <c r="T287" s="22"/>
      <c r="U287" s="22"/>
      <c r="V287" s="22"/>
      <c r="W287" s="22"/>
      <c r="X287" s="22"/>
    </row>
    <row r="288" spans="15:24" ht="15" customHeight="1" x14ac:dyDescent="0.25">
      <c r="O288" s="22"/>
      <c r="P288" s="22"/>
      <c r="Q288" s="22"/>
      <c r="R288" s="22"/>
      <c r="S288" s="22"/>
      <c r="T288" s="22"/>
      <c r="U288" s="22"/>
      <c r="V288" s="22"/>
      <c r="W288" s="22"/>
      <c r="X288" s="22"/>
    </row>
    <row r="289" spans="15:24" ht="15" customHeight="1" x14ac:dyDescent="0.25">
      <c r="O289" s="22"/>
      <c r="P289" s="22"/>
      <c r="Q289" s="22"/>
      <c r="R289" s="22"/>
      <c r="S289" s="22"/>
      <c r="T289" s="22"/>
      <c r="U289" s="22"/>
      <c r="V289" s="22"/>
      <c r="W289" s="22"/>
      <c r="X289" s="22"/>
    </row>
    <row r="290" spans="15:24" ht="15" customHeight="1" x14ac:dyDescent="0.25">
      <c r="O290" s="22"/>
      <c r="P290" s="22"/>
      <c r="Q290" s="22"/>
      <c r="R290" s="22"/>
      <c r="S290" s="22"/>
      <c r="T290" s="22"/>
      <c r="U290" s="22"/>
      <c r="V290" s="22"/>
      <c r="W290" s="22"/>
      <c r="X290" s="22"/>
    </row>
    <row r="291" spans="15:24" ht="15" customHeight="1" x14ac:dyDescent="0.25">
      <c r="O291" s="22"/>
      <c r="P291" s="22"/>
      <c r="Q291" s="22"/>
      <c r="R291" s="22"/>
      <c r="S291" s="22"/>
      <c r="T291" s="22"/>
      <c r="U291" s="22"/>
      <c r="V291" s="22"/>
      <c r="W291" s="22"/>
      <c r="X291" s="22"/>
    </row>
    <row r="292" spans="15:24" ht="15" customHeight="1" x14ac:dyDescent="0.25">
      <c r="O292" s="22"/>
      <c r="P292" s="22"/>
      <c r="Q292" s="22"/>
      <c r="R292" s="22"/>
      <c r="S292" s="22"/>
      <c r="T292" s="22"/>
      <c r="U292" s="22"/>
      <c r="V292" s="22"/>
      <c r="W292" s="22"/>
      <c r="X292" s="22"/>
    </row>
    <row r="293" spans="15:24" ht="15" customHeight="1" x14ac:dyDescent="0.25">
      <c r="O293" s="22"/>
      <c r="P293" s="22"/>
      <c r="Q293" s="22"/>
      <c r="R293" s="22"/>
      <c r="S293" s="22"/>
      <c r="T293" s="22"/>
      <c r="U293" s="22"/>
      <c r="V293" s="22"/>
      <c r="W293" s="22"/>
      <c r="X293" s="22"/>
    </row>
    <row r="294" spans="15:24" ht="15" customHeight="1" x14ac:dyDescent="0.25">
      <c r="O294" s="22"/>
      <c r="P294" s="22"/>
      <c r="Q294" s="22"/>
      <c r="R294" s="22"/>
      <c r="S294" s="22"/>
      <c r="T294" s="22"/>
      <c r="U294" s="22"/>
      <c r="V294" s="22"/>
      <c r="W294" s="22"/>
      <c r="X294" s="22"/>
    </row>
    <row r="295" spans="15:24" ht="15" customHeight="1" x14ac:dyDescent="0.25">
      <c r="O295" s="22"/>
      <c r="P295" s="22"/>
      <c r="Q295" s="22"/>
      <c r="R295" s="22"/>
      <c r="S295" s="22"/>
      <c r="T295" s="22"/>
      <c r="U295" s="22"/>
      <c r="V295" s="22"/>
      <c r="W295" s="22"/>
      <c r="X295" s="22"/>
    </row>
    <row r="296" spans="15:24" ht="15" customHeight="1" x14ac:dyDescent="0.25">
      <c r="O296" s="22"/>
      <c r="P296" s="22"/>
      <c r="Q296" s="22"/>
      <c r="R296" s="22"/>
      <c r="S296" s="22"/>
      <c r="T296" s="22"/>
      <c r="U296" s="22"/>
      <c r="V296" s="22"/>
      <c r="W296" s="22"/>
      <c r="X296" s="22"/>
    </row>
    <row r="297" spans="15:24" ht="15" customHeight="1" x14ac:dyDescent="0.25">
      <c r="O297" s="22"/>
      <c r="P297" s="22"/>
      <c r="Q297" s="22"/>
      <c r="R297" s="22"/>
      <c r="S297" s="22"/>
      <c r="T297" s="22"/>
      <c r="U297" s="22"/>
      <c r="V297" s="22"/>
      <c r="W297" s="22"/>
      <c r="X297" s="22"/>
    </row>
    <row r="298" spans="15:24" ht="15" customHeight="1" x14ac:dyDescent="0.25">
      <c r="O298" s="22"/>
      <c r="P298" s="22"/>
      <c r="Q298" s="22"/>
      <c r="R298" s="22"/>
      <c r="S298" s="22"/>
      <c r="T298" s="22"/>
      <c r="U298" s="22"/>
      <c r="V298" s="22"/>
      <c r="W298" s="22"/>
      <c r="X298" s="22"/>
    </row>
    <row r="299" spans="15:24" ht="15" customHeight="1" x14ac:dyDescent="0.25">
      <c r="O299" s="22"/>
      <c r="P299" s="22"/>
      <c r="Q299" s="22"/>
      <c r="R299" s="22"/>
      <c r="S299" s="22"/>
      <c r="T299" s="22"/>
      <c r="U299" s="22"/>
      <c r="V299" s="22"/>
      <c r="W299" s="22"/>
      <c r="X299" s="22"/>
    </row>
    <row r="300" spans="15:24" ht="15" customHeight="1" x14ac:dyDescent="0.25">
      <c r="O300" s="22"/>
      <c r="P300" s="22"/>
      <c r="Q300" s="22"/>
      <c r="R300" s="22"/>
      <c r="S300" s="22"/>
      <c r="T300" s="22"/>
      <c r="U300" s="22"/>
      <c r="V300" s="22"/>
      <c r="W300" s="22"/>
      <c r="X300" s="22"/>
    </row>
    <row r="301" spans="15:24" ht="15" customHeight="1" x14ac:dyDescent="0.25">
      <c r="O301" s="22"/>
      <c r="P301" s="22"/>
      <c r="Q301" s="22"/>
      <c r="R301" s="22"/>
      <c r="S301" s="22"/>
      <c r="T301" s="22"/>
      <c r="U301" s="22"/>
      <c r="V301" s="22"/>
      <c r="W301" s="22"/>
      <c r="X301" s="22"/>
    </row>
    <row r="302" spans="15:24" ht="15" customHeight="1" x14ac:dyDescent="0.25">
      <c r="O302" s="22"/>
      <c r="P302" s="22"/>
      <c r="Q302" s="22"/>
      <c r="R302" s="22"/>
      <c r="S302" s="22"/>
      <c r="T302" s="22"/>
      <c r="U302" s="22"/>
      <c r="V302" s="22"/>
      <c r="W302" s="22"/>
      <c r="X302" s="22"/>
    </row>
    <row r="303" spans="15:24" ht="15" customHeight="1" x14ac:dyDescent="0.25">
      <c r="O303" s="22"/>
      <c r="P303" s="22"/>
      <c r="Q303" s="22"/>
      <c r="R303" s="22"/>
      <c r="S303" s="22"/>
      <c r="T303" s="22"/>
      <c r="U303" s="22"/>
      <c r="V303" s="22"/>
      <c r="W303" s="22"/>
      <c r="X303" s="22"/>
    </row>
    <row r="304" spans="15:24" ht="15" customHeight="1" x14ac:dyDescent="0.25">
      <c r="O304" s="22"/>
      <c r="P304" s="22"/>
      <c r="Q304" s="22"/>
      <c r="R304" s="22"/>
      <c r="S304" s="22"/>
      <c r="T304" s="22"/>
      <c r="U304" s="22"/>
      <c r="V304" s="22"/>
      <c r="W304" s="22"/>
      <c r="X304" s="22"/>
    </row>
    <row r="305" spans="15:24" ht="15" customHeight="1" x14ac:dyDescent="0.25">
      <c r="O305" s="22"/>
      <c r="P305" s="22"/>
      <c r="Q305" s="22"/>
      <c r="R305" s="22"/>
      <c r="S305" s="22"/>
      <c r="T305" s="22"/>
      <c r="U305" s="22"/>
      <c r="V305" s="22"/>
      <c r="W305" s="22"/>
      <c r="X305" s="22"/>
    </row>
    <row r="306" spans="15:24" ht="15" customHeight="1" x14ac:dyDescent="0.25">
      <c r="O306" s="22"/>
      <c r="P306" s="22"/>
      <c r="Q306" s="22"/>
      <c r="R306" s="22"/>
      <c r="S306" s="22"/>
      <c r="T306" s="22"/>
      <c r="U306" s="22"/>
      <c r="V306" s="22"/>
      <c r="W306" s="22"/>
      <c r="X306" s="22"/>
    </row>
    <row r="307" spans="15:24" ht="15" customHeight="1" x14ac:dyDescent="0.25">
      <c r="O307" s="22"/>
      <c r="P307" s="22"/>
      <c r="Q307" s="22"/>
      <c r="R307" s="22"/>
      <c r="S307" s="22"/>
      <c r="T307" s="22"/>
      <c r="U307" s="22"/>
      <c r="V307" s="22"/>
      <c r="W307" s="22"/>
      <c r="X307" s="22"/>
    </row>
    <row r="308" spans="15:24" ht="15" customHeight="1" x14ac:dyDescent="0.25">
      <c r="O308" s="22"/>
      <c r="P308" s="22"/>
      <c r="Q308" s="22"/>
      <c r="R308" s="22"/>
      <c r="S308" s="22"/>
      <c r="T308" s="22"/>
      <c r="U308" s="22"/>
      <c r="V308" s="22"/>
      <c r="W308" s="22"/>
      <c r="X308" s="22"/>
    </row>
    <row r="309" spans="15:24" ht="15" customHeight="1" x14ac:dyDescent="0.25">
      <c r="O309" s="22"/>
      <c r="P309" s="22"/>
      <c r="Q309" s="22"/>
      <c r="R309" s="22"/>
      <c r="S309" s="22"/>
      <c r="T309" s="22"/>
      <c r="U309" s="22"/>
      <c r="V309" s="22"/>
      <c r="W309" s="22"/>
      <c r="X309" s="22"/>
    </row>
    <row r="310" spans="15:24" ht="15" customHeight="1" x14ac:dyDescent="0.25">
      <c r="O310" s="22"/>
      <c r="P310" s="22"/>
      <c r="Q310" s="22"/>
      <c r="R310" s="22"/>
      <c r="S310" s="22"/>
      <c r="T310" s="22"/>
      <c r="U310" s="22"/>
      <c r="V310" s="22"/>
      <c r="W310" s="22"/>
      <c r="X310" s="22"/>
    </row>
    <row r="311" spans="15:24" ht="15" customHeight="1" x14ac:dyDescent="0.25">
      <c r="O311" s="22"/>
      <c r="P311" s="22"/>
      <c r="Q311" s="22"/>
      <c r="R311" s="22"/>
      <c r="S311" s="22"/>
      <c r="T311" s="22"/>
      <c r="U311" s="22"/>
      <c r="V311" s="22"/>
      <c r="W311" s="22"/>
      <c r="X311" s="22"/>
    </row>
    <row r="312" spans="15:24" ht="15" customHeight="1" x14ac:dyDescent="0.25">
      <c r="O312" s="22"/>
      <c r="P312" s="22"/>
      <c r="Q312" s="22"/>
      <c r="R312" s="22"/>
      <c r="S312" s="22"/>
      <c r="T312" s="22"/>
      <c r="U312" s="22"/>
      <c r="V312" s="22"/>
      <c r="W312" s="22"/>
      <c r="X312" s="22"/>
    </row>
    <row r="313" spans="15:24" ht="15" customHeight="1" x14ac:dyDescent="0.25">
      <c r="O313" s="22"/>
      <c r="P313" s="22"/>
      <c r="Q313" s="22"/>
      <c r="R313" s="22"/>
      <c r="S313" s="22"/>
      <c r="T313" s="22"/>
      <c r="U313" s="22"/>
      <c r="V313" s="22"/>
      <c r="W313" s="22"/>
      <c r="X313" s="22"/>
    </row>
    <row r="314" spans="15:24" ht="15" customHeight="1" x14ac:dyDescent="0.25">
      <c r="O314" s="22"/>
      <c r="P314" s="22"/>
      <c r="Q314" s="22"/>
      <c r="R314" s="22"/>
      <c r="S314" s="22"/>
      <c r="T314" s="22"/>
      <c r="U314" s="22"/>
      <c r="V314" s="22"/>
      <c r="W314" s="22"/>
      <c r="X314" s="22"/>
    </row>
    <row r="315" spans="15:24" ht="15" customHeight="1" x14ac:dyDescent="0.25">
      <c r="O315" s="22"/>
      <c r="P315" s="22"/>
      <c r="Q315" s="22"/>
      <c r="R315" s="22"/>
      <c r="S315" s="22"/>
      <c r="T315" s="22"/>
      <c r="U315" s="22"/>
      <c r="V315" s="22"/>
      <c r="W315" s="22"/>
      <c r="X315" s="22"/>
    </row>
    <row r="316" spans="15:24" ht="15" customHeight="1" x14ac:dyDescent="0.25">
      <c r="O316" s="22"/>
      <c r="P316" s="22"/>
      <c r="Q316" s="22"/>
      <c r="R316" s="22"/>
      <c r="S316" s="22"/>
      <c r="T316" s="22"/>
      <c r="U316" s="22"/>
      <c r="V316" s="22"/>
      <c r="W316" s="22"/>
      <c r="X316" s="22"/>
    </row>
    <row r="317" spans="15:24" ht="15" customHeight="1" x14ac:dyDescent="0.25">
      <c r="O317" s="22"/>
      <c r="P317" s="22"/>
      <c r="Q317" s="22"/>
      <c r="R317" s="22"/>
      <c r="S317" s="22"/>
      <c r="T317" s="22"/>
      <c r="U317" s="22"/>
      <c r="V317" s="22"/>
      <c r="W317" s="22"/>
      <c r="X317" s="22"/>
    </row>
    <row r="318" spans="15:24" ht="15" customHeight="1" x14ac:dyDescent="0.25">
      <c r="O318" s="22"/>
      <c r="P318" s="22"/>
      <c r="Q318" s="22"/>
      <c r="R318" s="22"/>
      <c r="S318" s="22"/>
      <c r="T318" s="22"/>
      <c r="U318" s="22"/>
      <c r="V318" s="22"/>
      <c r="W318" s="22"/>
      <c r="X318" s="22"/>
    </row>
    <row r="319" spans="15:24" ht="15" customHeight="1" x14ac:dyDescent="0.25">
      <c r="O319" s="22"/>
      <c r="P319" s="22"/>
      <c r="Q319" s="22"/>
      <c r="R319" s="22"/>
      <c r="S319" s="22"/>
      <c r="T319" s="22"/>
      <c r="U319" s="22"/>
      <c r="V319" s="22"/>
      <c r="W319" s="22"/>
      <c r="X319" s="22"/>
    </row>
    <row r="320" spans="15:24" ht="15" customHeight="1" x14ac:dyDescent="0.25">
      <c r="O320" s="22"/>
      <c r="P320" s="22"/>
      <c r="Q320" s="22"/>
      <c r="R320" s="22"/>
      <c r="S320" s="22"/>
      <c r="T320" s="22"/>
      <c r="U320" s="22"/>
      <c r="V320" s="22"/>
      <c r="W320" s="22"/>
      <c r="X320" s="22"/>
    </row>
    <row r="321" spans="15:24" ht="15" customHeight="1" x14ac:dyDescent="0.25">
      <c r="O321" s="22"/>
      <c r="P321" s="22"/>
      <c r="Q321" s="22"/>
      <c r="R321" s="22"/>
      <c r="S321" s="22"/>
      <c r="T321" s="22"/>
      <c r="U321" s="22"/>
      <c r="V321" s="22"/>
      <c r="W321" s="22"/>
      <c r="X321" s="22"/>
    </row>
    <row r="322" spans="15:24" ht="15" customHeight="1" x14ac:dyDescent="0.25">
      <c r="O322" s="22"/>
      <c r="P322" s="22"/>
      <c r="Q322" s="22"/>
      <c r="R322" s="22"/>
      <c r="S322" s="22"/>
      <c r="T322" s="22"/>
      <c r="U322" s="22"/>
      <c r="V322" s="22"/>
      <c r="W322" s="22"/>
      <c r="X322" s="22"/>
    </row>
    <row r="323" spans="15:24" ht="15" customHeight="1" x14ac:dyDescent="0.25">
      <c r="O323" s="22"/>
      <c r="P323" s="22"/>
      <c r="Q323" s="22"/>
      <c r="R323" s="22"/>
      <c r="S323" s="22"/>
      <c r="T323" s="22"/>
      <c r="U323" s="22"/>
      <c r="V323" s="22"/>
      <c r="W323" s="22"/>
      <c r="X323" s="22"/>
    </row>
    <row r="324" spans="15:24" ht="15" customHeight="1" x14ac:dyDescent="0.25">
      <c r="O324" s="22"/>
      <c r="P324" s="22"/>
      <c r="Q324" s="22"/>
      <c r="R324" s="22"/>
      <c r="S324" s="22"/>
      <c r="T324" s="22"/>
      <c r="U324" s="22"/>
      <c r="V324" s="22"/>
      <c r="W324" s="22"/>
      <c r="X324" s="22"/>
    </row>
    <row r="325" spans="15:24" ht="15" customHeight="1" x14ac:dyDescent="0.25">
      <c r="O325" s="22"/>
      <c r="P325" s="22"/>
      <c r="Q325" s="22"/>
      <c r="R325" s="22"/>
      <c r="S325" s="22"/>
      <c r="T325" s="22"/>
      <c r="U325" s="22"/>
      <c r="V325" s="22"/>
      <c r="W325" s="22"/>
      <c r="X325" s="22"/>
    </row>
    <row r="326" spans="15:24" ht="15" customHeight="1" x14ac:dyDescent="0.25">
      <c r="O326" s="22"/>
      <c r="P326" s="22"/>
      <c r="Q326" s="22"/>
      <c r="R326" s="22"/>
      <c r="S326" s="22"/>
      <c r="T326" s="22"/>
      <c r="U326" s="22"/>
      <c r="V326" s="22"/>
      <c r="W326" s="22"/>
      <c r="X326" s="22"/>
    </row>
    <row r="327" spans="15:24" ht="15" customHeight="1" x14ac:dyDescent="0.25">
      <c r="O327" s="22"/>
      <c r="P327" s="22"/>
      <c r="Q327" s="22"/>
      <c r="R327" s="22"/>
      <c r="S327" s="22"/>
      <c r="T327" s="22"/>
      <c r="U327" s="22"/>
      <c r="V327" s="22"/>
      <c r="W327" s="22"/>
      <c r="X327" s="22"/>
    </row>
    <row r="328" spans="15:24" ht="15" customHeight="1" x14ac:dyDescent="0.25">
      <c r="O328" s="22"/>
      <c r="P328" s="22"/>
      <c r="Q328" s="22"/>
      <c r="R328" s="22"/>
      <c r="S328" s="22"/>
      <c r="T328" s="22"/>
      <c r="U328" s="22"/>
      <c r="V328" s="22"/>
      <c r="W328" s="22"/>
      <c r="X328" s="22"/>
    </row>
    <row r="329" spans="15:24" ht="15" customHeight="1" x14ac:dyDescent="0.25">
      <c r="O329" s="22"/>
      <c r="P329" s="22"/>
      <c r="Q329" s="22"/>
      <c r="R329" s="22"/>
      <c r="S329" s="22"/>
      <c r="T329" s="22"/>
      <c r="U329" s="22"/>
      <c r="V329" s="22"/>
      <c r="W329" s="22"/>
      <c r="X329" s="22"/>
    </row>
    <row r="330" spans="15:24" ht="15" customHeight="1" x14ac:dyDescent="0.25">
      <c r="O330" s="22"/>
      <c r="P330" s="22"/>
      <c r="Q330" s="22"/>
      <c r="R330" s="22"/>
      <c r="S330" s="22"/>
      <c r="T330" s="22"/>
      <c r="U330" s="22"/>
      <c r="V330" s="22"/>
      <c r="W330" s="22"/>
      <c r="X330" s="22"/>
    </row>
    <row r="331" spans="15:24" ht="15" customHeight="1" x14ac:dyDescent="0.25">
      <c r="O331" s="22"/>
      <c r="P331" s="22"/>
      <c r="Q331" s="22"/>
      <c r="R331" s="22"/>
      <c r="S331" s="22"/>
      <c r="T331" s="22"/>
      <c r="U331" s="22"/>
      <c r="V331" s="22"/>
      <c r="W331" s="22"/>
      <c r="X331" s="22"/>
    </row>
    <row r="332" spans="15:24" ht="15" customHeight="1" x14ac:dyDescent="0.25">
      <c r="O332" s="22"/>
      <c r="P332" s="22"/>
      <c r="Q332" s="22"/>
      <c r="R332" s="22"/>
      <c r="S332" s="22"/>
      <c r="T332" s="22"/>
      <c r="U332" s="22"/>
      <c r="V332" s="22"/>
      <c r="W332" s="22"/>
      <c r="X332" s="22"/>
    </row>
    <row r="333" spans="15:24" ht="15" customHeight="1" x14ac:dyDescent="0.25">
      <c r="O333" s="22"/>
      <c r="P333" s="22"/>
      <c r="Q333" s="22"/>
      <c r="R333" s="22"/>
      <c r="S333" s="22"/>
      <c r="T333" s="22"/>
      <c r="U333" s="22"/>
      <c r="V333" s="22"/>
      <c r="W333" s="22"/>
      <c r="X333" s="22"/>
    </row>
    <row r="334" spans="15:24" ht="15" customHeight="1" x14ac:dyDescent="0.25">
      <c r="O334" s="22"/>
      <c r="P334" s="22"/>
      <c r="Q334" s="22"/>
      <c r="R334" s="22"/>
      <c r="S334" s="22"/>
      <c r="T334" s="22"/>
      <c r="U334" s="22"/>
      <c r="V334" s="22"/>
      <c r="W334" s="22"/>
      <c r="X334" s="22"/>
    </row>
    <row r="335" spans="15:24" ht="15" customHeight="1" x14ac:dyDescent="0.25">
      <c r="O335" s="22"/>
      <c r="P335" s="22"/>
      <c r="Q335" s="22"/>
      <c r="R335" s="22"/>
      <c r="S335" s="22"/>
      <c r="T335" s="22"/>
      <c r="U335" s="22"/>
      <c r="V335" s="22"/>
      <c r="W335" s="22"/>
      <c r="X335" s="22"/>
    </row>
    <row r="336" spans="15:24" ht="15" customHeight="1" x14ac:dyDescent="0.25">
      <c r="O336" s="22"/>
      <c r="P336" s="22"/>
      <c r="Q336" s="22"/>
      <c r="R336" s="22"/>
      <c r="S336" s="22"/>
      <c r="T336" s="22"/>
      <c r="U336" s="22"/>
      <c r="V336" s="22"/>
      <c r="W336" s="22"/>
      <c r="X336" s="22"/>
    </row>
    <row r="337" spans="15:24" ht="15" customHeight="1" x14ac:dyDescent="0.25">
      <c r="O337" s="22"/>
      <c r="P337" s="22"/>
      <c r="Q337" s="22"/>
      <c r="R337" s="22"/>
      <c r="S337" s="22"/>
      <c r="T337" s="22"/>
      <c r="U337" s="22"/>
      <c r="V337" s="22"/>
      <c r="W337" s="22"/>
      <c r="X337" s="22"/>
    </row>
    <row r="338" spans="15:24" ht="15" customHeight="1" x14ac:dyDescent="0.25">
      <c r="O338" s="22"/>
      <c r="P338" s="22"/>
      <c r="Q338" s="22"/>
      <c r="R338" s="22"/>
      <c r="S338" s="22"/>
      <c r="T338" s="22"/>
      <c r="U338" s="22"/>
      <c r="V338" s="22"/>
      <c r="W338" s="22"/>
      <c r="X338" s="22"/>
    </row>
    <row r="339" spans="15:24" ht="15" customHeight="1" x14ac:dyDescent="0.25">
      <c r="O339" s="22"/>
      <c r="P339" s="22"/>
      <c r="Q339" s="22"/>
      <c r="R339" s="22"/>
      <c r="S339" s="22"/>
      <c r="T339" s="22"/>
      <c r="U339" s="22"/>
      <c r="V339" s="22"/>
      <c r="W339" s="22"/>
      <c r="X339" s="22"/>
    </row>
    <row r="340" spans="15:24" ht="15" customHeight="1" x14ac:dyDescent="0.25">
      <c r="O340" s="22"/>
      <c r="P340" s="22"/>
      <c r="Q340" s="22"/>
      <c r="R340" s="22"/>
      <c r="S340" s="22"/>
      <c r="T340" s="22"/>
      <c r="U340" s="22"/>
      <c r="V340" s="22"/>
      <c r="W340" s="22"/>
      <c r="X340" s="22"/>
    </row>
    <row r="341" spans="15:24" ht="15" customHeight="1" x14ac:dyDescent="0.25">
      <c r="O341" s="22"/>
      <c r="P341" s="22"/>
      <c r="Q341" s="22"/>
      <c r="R341" s="22"/>
      <c r="S341" s="22"/>
      <c r="T341" s="22"/>
      <c r="U341" s="22"/>
      <c r="V341" s="22"/>
      <c r="W341" s="22"/>
      <c r="X341" s="22"/>
    </row>
    <row r="342" spans="15:24" ht="15" customHeight="1" x14ac:dyDescent="0.25">
      <c r="O342" s="22"/>
      <c r="P342" s="22"/>
      <c r="Q342" s="22"/>
      <c r="R342" s="22"/>
      <c r="S342" s="22"/>
      <c r="T342" s="22"/>
      <c r="U342" s="22"/>
      <c r="V342" s="22"/>
      <c r="W342" s="22"/>
      <c r="X342" s="22"/>
    </row>
    <row r="343" spans="15:24" ht="15" customHeight="1" x14ac:dyDescent="0.25">
      <c r="O343" s="22"/>
      <c r="P343" s="22"/>
      <c r="Q343" s="22"/>
      <c r="R343" s="22"/>
      <c r="S343" s="22"/>
      <c r="T343" s="22"/>
      <c r="U343" s="22"/>
      <c r="V343" s="22"/>
      <c r="W343" s="22"/>
      <c r="X343" s="22"/>
    </row>
    <row r="344" spans="15:24" ht="15" customHeight="1" x14ac:dyDescent="0.25">
      <c r="O344" s="22"/>
      <c r="P344" s="22"/>
      <c r="Q344" s="22"/>
      <c r="R344" s="22"/>
      <c r="S344" s="22"/>
      <c r="T344" s="22"/>
      <c r="U344" s="22"/>
      <c r="V344" s="22"/>
      <c r="W344" s="22"/>
      <c r="X344" s="22"/>
    </row>
    <row r="345" spans="15:24" ht="15" customHeight="1" x14ac:dyDescent="0.25">
      <c r="O345" s="22"/>
      <c r="P345" s="22"/>
      <c r="Q345" s="22"/>
      <c r="R345" s="22"/>
      <c r="S345" s="22"/>
      <c r="T345" s="22"/>
      <c r="U345" s="22"/>
      <c r="V345" s="22"/>
      <c r="W345" s="22"/>
      <c r="X345" s="22"/>
    </row>
    <row r="346" spans="15:24" ht="15" customHeight="1" x14ac:dyDescent="0.25">
      <c r="O346" s="22"/>
      <c r="P346" s="22"/>
      <c r="Q346" s="22"/>
      <c r="R346" s="22"/>
      <c r="S346" s="22"/>
      <c r="T346" s="22"/>
      <c r="U346" s="22"/>
      <c r="V346" s="22"/>
      <c r="W346" s="22"/>
      <c r="X346" s="22"/>
    </row>
    <row r="347" spans="15:24" ht="15" customHeight="1" x14ac:dyDescent="0.25">
      <c r="O347" s="22"/>
      <c r="P347" s="22"/>
      <c r="Q347" s="22"/>
      <c r="R347" s="22"/>
      <c r="S347" s="22"/>
      <c r="T347" s="22"/>
      <c r="U347" s="22"/>
      <c r="V347" s="22"/>
      <c r="W347" s="22"/>
      <c r="X347" s="22"/>
    </row>
    <row r="348" spans="15:24" ht="15" customHeight="1" x14ac:dyDescent="0.25">
      <c r="O348" s="22"/>
      <c r="P348" s="22"/>
      <c r="Q348" s="22"/>
      <c r="R348" s="22"/>
      <c r="S348" s="22"/>
      <c r="T348" s="22"/>
      <c r="U348" s="22"/>
      <c r="V348" s="22"/>
      <c r="W348" s="22"/>
      <c r="X348" s="22"/>
    </row>
    <row r="349" spans="15:24" ht="15" customHeight="1" x14ac:dyDescent="0.25">
      <c r="O349" s="22"/>
      <c r="P349" s="22"/>
      <c r="Q349" s="22"/>
      <c r="R349" s="22"/>
      <c r="S349" s="22"/>
      <c r="T349" s="22"/>
      <c r="U349" s="22"/>
      <c r="V349" s="22"/>
      <c r="W349" s="22"/>
      <c r="X349" s="22"/>
    </row>
    <row r="350" spans="15:24" ht="15" customHeight="1" x14ac:dyDescent="0.25">
      <c r="O350" s="22"/>
      <c r="P350" s="22"/>
      <c r="Q350" s="22"/>
      <c r="R350" s="22"/>
      <c r="S350" s="22"/>
      <c r="T350" s="22"/>
      <c r="U350" s="22"/>
      <c r="V350" s="22"/>
      <c r="W350" s="22"/>
      <c r="X350" s="22"/>
    </row>
    <row r="351" spans="15:24" ht="15" customHeight="1" x14ac:dyDescent="0.25">
      <c r="O351" s="22"/>
      <c r="P351" s="22"/>
      <c r="Q351" s="22"/>
      <c r="R351" s="22"/>
      <c r="S351" s="22"/>
      <c r="T351" s="22"/>
      <c r="U351" s="22"/>
      <c r="V351" s="22"/>
      <c r="W351" s="22"/>
      <c r="X351" s="22"/>
    </row>
    <row r="352" spans="15:24" ht="15" customHeight="1" x14ac:dyDescent="0.25">
      <c r="O352" s="22"/>
      <c r="P352" s="22"/>
      <c r="Q352" s="22"/>
      <c r="R352" s="22"/>
      <c r="S352" s="22"/>
      <c r="T352" s="22"/>
      <c r="U352" s="22"/>
      <c r="V352" s="22"/>
      <c r="W352" s="22"/>
      <c r="X352" s="22"/>
    </row>
    <row r="353" spans="15:24" ht="15" customHeight="1" x14ac:dyDescent="0.25">
      <c r="O353" s="22"/>
      <c r="P353" s="22"/>
      <c r="Q353" s="22"/>
      <c r="R353" s="22"/>
      <c r="S353" s="22"/>
      <c r="T353" s="22"/>
      <c r="U353" s="22"/>
      <c r="V353" s="22"/>
      <c r="W353" s="22"/>
      <c r="X353" s="22"/>
    </row>
    <row r="354" spans="15:24" ht="15" customHeight="1" x14ac:dyDescent="0.25">
      <c r="O354" s="22"/>
      <c r="P354" s="22"/>
      <c r="Q354" s="22"/>
      <c r="R354" s="22"/>
      <c r="S354" s="22"/>
      <c r="T354" s="22"/>
      <c r="U354" s="22"/>
      <c r="V354" s="22"/>
      <c r="W354" s="22"/>
      <c r="X354" s="22"/>
    </row>
    <row r="355" spans="15:24" ht="15" customHeight="1" x14ac:dyDescent="0.25">
      <c r="O355" s="22"/>
      <c r="P355" s="22"/>
      <c r="Q355" s="22"/>
      <c r="R355" s="22"/>
      <c r="S355" s="22"/>
      <c r="T355" s="22"/>
      <c r="U355" s="22"/>
      <c r="V355" s="22"/>
      <c r="W355" s="22"/>
      <c r="X355" s="22"/>
    </row>
    <row r="356" spans="15:24" ht="15" customHeight="1" x14ac:dyDescent="0.25">
      <c r="O356" s="22"/>
      <c r="P356" s="22"/>
      <c r="Q356" s="22"/>
      <c r="R356" s="22"/>
      <c r="S356" s="22"/>
      <c r="T356" s="22"/>
      <c r="U356" s="22"/>
      <c r="V356" s="22"/>
      <c r="W356" s="22"/>
      <c r="X356" s="22"/>
    </row>
    <row r="357" spans="15:24" ht="15" customHeight="1" x14ac:dyDescent="0.25">
      <c r="O357" s="22"/>
      <c r="P357" s="22"/>
      <c r="Q357" s="22"/>
      <c r="R357" s="22"/>
      <c r="S357" s="22"/>
      <c r="T357" s="22"/>
      <c r="U357" s="22"/>
      <c r="V357" s="22"/>
      <c r="W357" s="22"/>
      <c r="X357" s="22"/>
    </row>
    <row r="358" spans="15:24" ht="15" customHeight="1" x14ac:dyDescent="0.25">
      <c r="O358" s="22"/>
      <c r="P358" s="22"/>
      <c r="Q358" s="22"/>
      <c r="R358" s="22"/>
      <c r="S358" s="22"/>
      <c r="T358" s="22"/>
      <c r="U358" s="22"/>
      <c r="V358" s="22"/>
      <c r="W358" s="22"/>
      <c r="X358" s="22"/>
    </row>
    <row r="359" spans="15:24" ht="15" customHeight="1" x14ac:dyDescent="0.25">
      <c r="O359" s="22"/>
      <c r="P359" s="22"/>
      <c r="Q359" s="22"/>
      <c r="R359" s="22"/>
      <c r="S359" s="22"/>
      <c r="T359" s="22"/>
      <c r="U359" s="22"/>
      <c r="V359" s="22"/>
      <c r="W359" s="22"/>
      <c r="X359" s="22"/>
    </row>
    <row r="360" spans="15:24" ht="15" customHeight="1" x14ac:dyDescent="0.25">
      <c r="O360" s="22"/>
      <c r="P360" s="22"/>
      <c r="Q360" s="22"/>
      <c r="R360" s="22"/>
      <c r="S360" s="22"/>
      <c r="T360" s="22"/>
      <c r="U360" s="22"/>
      <c r="V360" s="22"/>
      <c r="W360" s="22"/>
      <c r="X360" s="22"/>
    </row>
    <row r="361" spans="15:24" ht="15" customHeight="1" x14ac:dyDescent="0.25">
      <c r="O361" s="22"/>
      <c r="P361" s="22"/>
      <c r="Q361" s="22"/>
      <c r="R361" s="22"/>
      <c r="S361" s="22"/>
      <c r="T361" s="22"/>
      <c r="U361" s="22"/>
      <c r="V361" s="22"/>
      <c r="W361" s="22"/>
      <c r="X361" s="22"/>
    </row>
    <row r="362" spans="15:24" ht="15" customHeight="1" x14ac:dyDescent="0.25">
      <c r="O362" s="22"/>
      <c r="P362" s="22"/>
      <c r="Q362" s="22"/>
      <c r="R362" s="22"/>
      <c r="S362" s="22"/>
      <c r="T362" s="22"/>
      <c r="U362" s="22"/>
      <c r="V362" s="22"/>
      <c r="W362" s="22"/>
      <c r="X362" s="22"/>
    </row>
    <row r="363" spans="15:24" ht="15" customHeight="1" x14ac:dyDescent="0.25">
      <c r="O363" s="22"/>
      <c r="P363" s="22"/>
      <c r="Q363" s="22"/>
      <c r="R363" s="22"/>
      <c r="S363" s="22"/>
      <c r="T363" s="22"/>
      <c r="U363" s="22"/>
      <c r="V363" s="22"/>
      <c r="W363" s="22"/>
      <c r="X363" s="22"/>
    </row>
    <row r="364" spans="15:24" ht="15" customHeight="1" x14ac:dyDescent="0.25">
      <c r="O364" s="22"/>
      <c r="P364" s="22"/>
      <c r="Q364" s="22"/>
      <c r="R364" s="22"/>
      <c r="S364" s="22"/>
      <c r="T364" s="22"/>
      <c r="U364" s="22"/>
      <c r="V364" s="22"/>
      <c r="W364" s="22"/>
      <c r="X364" s="22"/>
    </row>
    <row r="365" spans="15:24" ht="15" customHeight="1" x14ac:dyDescent="0.25">
      <c r="O365" s="22"/>
      <c r="P365" s="22"/>
      <c r="Q365" s="22"/>
      <c r="R365" s="22"/>
      <c r="S365" s="22"/>
      <c r="T365" s="22"/>
      <c r="U365" s="22"/>
      <c r="V365" s="22"/>
      <c r="W365" s="22"/>
      <c r="X365" s="22"/>
    </row>
    <row r="366" spans="15:24" ht="15" customHeight="1" x14ac:dyDescent="0.25">
      <c r="O366" s="22"/>
      <c r="P366" s="22"/>
      <c r="Q366" s="22"/>
      <c r="R366" s="22"/>
      <c r="S366" s="22"/>
      <c r="T366" s="22"/>
      <c r="U366" s="22"/>
      <c r="V366" s="22"/>
      <c r="W366" s="22"/>
      <c r="X366" s="22"/>
    </row>
    <row r="367" spans="15:24" ht="15" customHeight="1" x14ac:dyDescent="0.25">
      <c r="O367" s="22"/>
      <c r="P367" s="22"/>
      <c r="Q367" s="22"/>
      <c r="R367" s="22"/>
      <c r="S367" s="22"/>
      <c r="T367" s="22"/>
      <c r="U367" s="22"/>
      <c r="V367" s="22"/>
      <c r="W367" s="22"/>
      <c r="X367" s="22"/>
    </row>
    <row r="368" spans="15:24" ht="15" customHeight="1" x14ac:dyDescent="0.25">
      <c r="O368" s="22"/>
      <c r="P368" s="22"/>
      <c r="Q368" s="22"/>
      <c r="R368" s="22"/>
      <c r="S368" s="22"/>
      <c r="T368" s="22"/>
      <c r="U368" s="22"/>
      <c r="V368" s="22"/>
      <c r="W368" s="22"/>
      <c r="X368" s="22"/>
    </row>
    <row r="369" spans="15:24" ht="15" customHeight="1" x14ac:dyDescent="0.25">
      <c r="O369" s="22"/>
      <c r="P369" s="22"/>
      <c r="Q369" s="22"/>
      <c r="R369" s="22"/>
      <c r="S369" s="22"/>
      <c r="T369" s="22"/>
      <c r="U369" s="22"/>
      <c r="V369" s="22"/>
      <c r="W369" s="22"/>
      <c r="X369" s="22"/>
    </row>
    <row r="370" spans="15:24" ht="15" customHeight="1" x14ac:dyDescent="0.25">
      <c r="O370" s="22"/>
      <c r="P370" s="22"/>
      <c r="Q370" s="22"/>
      <c r="R370" s="22"/>
      <c r="S370" s="22"/>
      <c r="T370" s="22"/>
      <c r="U370" s="22"/>
      <c r="V370" s="22"/>
      <c r="W370" s="22"/>
      <c r="X370" s="22"/>
    </row>
    <row r="371" spans="15:24" ht="15" customHeight="1" x14ac:dyDescent="0.25">
      <c r="O371" s="22"/>
      <c r="P371" s="22"/>
      <c r="Q371" s="22"/>
      <c r="R371" s="22"/>
      <c r="S371" s="22"/>
      <c r="T371" s="22"/>
      <c r="U371" s="22"/>
      <c r="V371" s="22"/>
      <c r="W371" s="22"/>
      <c r="X371" s="22"/>
    </row>
    <row r="372" spans="15:24" ht="15" customHeight="1" x14ac:dyDescent="0.25">
      <c r="O372" s="22"/>
      <c r="P372" s="22"/>
      <c r="Q372" s="22"/>
      <c r="R372" s="22"/>
      <c r="S372" s="22"/>
      <c r="T372" s="22"/>
      <c r="U372" s="22"/>
      <c r="V372" s="22"/>
      <c r="W372" s="22"/>
      <c r="X372" s="22"/>
    </row>
    <row r="373" spans="15:24" ht="15" customHeight="1" x14ac:dyDescent="0.25">
      <c r="O373" s="22"/>
      <c r="P373" s="22"/>
      <c r="Q373" s="22"/>
      <c r="R373" s="22"/>
      <c r="S373" s="22"/>
      <c r="T373" s="22"/>
      <c r="U373" s="22"/>
      <c r="V373" s="22"/>
      <c r="W373" s="22"/>
      <c r="X373" s="22"/>
    </row>
    <row r="374" spans="15:24" ht="15" customHeight="1" x14ac:dyDescent="0.25">
      <c r="O374" s="22"/>
      <c r="P374" s="22"/>
      <c r="Q374" s="22"/>
      <c r="R374" s="22"/>
      <c r="S374" s="22"/>
      <c r="T374" s="22"/>
      <c r="U374" s="22"/>
      <c r="V374" s="22"/>
      <c r="W374" s="22"/>
      <c r="X374" s="22"/>
    </row>
    <row r="375" spans="15:24" ht="15" customHeight="1" x14ac:dyDescent="0.25">
      <c r="O375" s="22"/>
      <c r="P375" s="22"/>
      <c r="Q375" s="22"/>
      <c r="R375" s="22"/>
      <c r="S375" s="22"/>
      <c r="T375" s="22"/>
      <c r="U375" s="22"/>
      <c r="V375" s="22"/>
      <c r="W375" s="22"/>
      <c r="X375" s="22"/>
    </row>
    <row r="376" spans="15:24" ht="15" customHeight="1" x14ac:dyDescent="0.25">
      <c r="O376" s="22"/>
      <c r="P376" s="22"/>
      <c r="Q376" s="22"/>
      <c r="R376" s="22"/>
      <c r="S376" s="22"/>
      <c r="T376" s="22"/>
      <c r="U376" s="22"/>
      <c r="V376" s="22"/>
      <c r="W376" s="22"/>
      <c r="X376" s="22"/>
    </row>
    <row r="377" spans="15:24" ht="15" customHeight="1" x14ac:dyDescent="0.25">
      <c r="O377" s="22"/>
      <c r="P377" s="22"/>
      <c r="Q377" s="22"/>
      <c r="R377" s="22"/>
      <c r="S377" s="22"/>
      <c r="T377" s="22"/>
      <c r="U377" s="22"/>
      <c r="V377" s="22"/>
      <c r="W377" s="22"/>
      <c r="X377" s="22"/>
    </row>
    <row r="378" spans="15:24" ht="15" customHeight="1" x14ac:dyDescent="0.25">
      <c r="O378" s="22"/>
      <c r="P378" s="22"/>
      <c r="Q378" s="22"/>
      <c r="R378" s="22"/>
      <c r="S378" s="22"/>
      <c r="T378" s="22"/>
      <c r="U378" s="22"/>
      <c r="V378" s="22"/>
      <c r="W378" s="22"/>
      <c r="X378" s="22"/>
    </row>
    <row r="379" spans="15:24" ht="15" customHeight="1" x14ac:dyDescent="0.25">
      <c r="O379" s="22"/>
      <c r="P379" s="22"/>
      <c r="Q379" s="22"/>
      <c r="R379" s="22"/>
      <c r="S379" s="22"/>
      <c r="T379" s="22"/>
      <c r="U379" s="22"/>
      <c r="V379" s="22"/>
      <c r="W379" s="22"/>
      <c r="X379" s="22"/>
    </row>
    <row r="380" spans="15:24" ht="15" customHeight="1" x14ac:dyDescent="0.25">
      <c r="O380" s="22"/>
      <c r="P380" s="22"/>
      <c r="Q380" s="22"/>
      <c r="R380" s="22"/>
      <c r="S380" s="22"/>
      <c r="T380" s="22"/>
      <c r="U380" s="22"/>
      <c r="V380" s="22"/>
      <c r="W380" s="22"/>
      <c r="X380" s="22"/>
    </row>
    <row r="381" spans="15:24" ht="15" customHeight="1" x14ac:dyDescent="0.25">
      <c r="O381" s="22"/>
      <c r="P381" s="22"/>
      <c r="Q381" s="22"/>
      <c r="R381" s="22"/>
      <c r="S381" s="22"/>
      <c r="T381" s="22"/>
      <c r="U381" s="22"/>
      <c r="V381" s="22"/>
      <c r="W381" s="22"/>
      <c r="X381" s="22"/>
    </row>
    <row r="382" spans="15:24" ht="15" customHeight="1" x14ac:dyDescent="0.25">
      <c r="O382" s="22"/>
      <c r="P382" s="22"/>
      <c r="Q382" s="22"/>
      <c r="R382" s="22"/>
      <c r="S382" s="22"/>
      <c r="T382" s="22"/>
      <c r="U382" s="22"/>
      <c r="V382" s="22"/>
      <c r="W382" s="22"/>
      <c r="X382" s="22"/>
    </row>
    <row r="383" spans="15:24" ht="15" customHeight="1" x14ac:dyDescent="0.25">
      <c r="O383" s="22"/>
      <c r="P383" s="22"/>
      <c r="Q383" s="22"/>
      <c r="R383" s="22"/>
      <c r="S383" s="22"/>
      <c r="T383" s="22"/>
      <c r="U383" s="22"/>
      <c r="V383" s="22"/>
      <c r="W383" s="22"/>
      <c r="X383" s="22"/>
    </row>
    <row r="384" spans="15:24" ht="15" customHeight="1" x14ac:dyDescent="0.25">
      <c r="O384" s="22"/>
      <c r="P384" s="22"/>
      <c r="Q384" s="22"/>
      <c r="R384" s="22"/>
      <c r="S384" s="22"/>
      <c r="T384" s="22"/>
      <c r="U384" s="22"/>
      <c r="V384" s="22"/>
      <c r="W384" s="22"/>
      <c r="X384" s="22"/>
    </row>
    <row r="385" spans="15:24" ht="15" customHeight="1" x14ac:dyDescent="0.25">
      <c r="O385" s="22"/>
      <c r="P385" s="22"/>
      <c r="Q385" s="22"/>
      <c r="R385" s="22"/>
      <c r="S385" s="22"/>
      <c r="T385" s="22"/>
      <c r="U385" s="22"/>
      <c r="V385" s="22"/>
      <c r="W385" s="22"/>
      <c r="X385" s="22"/>
    </row>
    <row r="386" spans="15:24" ht="15" customHeight="1" x14ac:dyDescent="0.25">
      <c r="O386" s="22"/>
      <c r="P386" s="22"/>
      <c r="Q386" s="22"/>
      <c r="R386" s="22"/>
      <c r="S386" s="22"/>
      <c r="T386" s="22"/>
      <c r="U386" s="22"/>
      <c r="V386" s="22"/>
      <c r="W386" s="22"/>
      <c r="X386" s="22"/>
    </row>
    <row r="387" spans="15:24" ht="15" customHeight="1" x14ac:dyDescent="0.25">
      <c r="O387" s="22"/>
      <c r="P387" s="22"/>
      <c r="Q387" s="22"/>
      <c r="R387" s="22"/>
      <c r="S387" s="22"/>
      <c r="T387" s="22"/>
      <c r="U387" s="22"/>
      <c r="V387" s="22"/>
      <c r="W387" s="22"/>
      <c r="X387" s="22"/>
    </row>
    <row r="388" spans="15:24" ht="15" customHeight="1" x14ac:dyDescent="0.25">
      <c r="O388" s="22"/>
      <c r="P388" s="22"/>
      <c r="Q388" s="22"/>
      <c r="R388" s="22"/>
      <c r="S388" s="22"/>
      <c r="T388" s="22"/>
      <c r="U388" s="22"/>
      <c r="V388" s="22"/>
      <c r="W388" s="22"/>
      <c r="X388" s="22"/>
    </row>
    <row r="389" spans="15:24" ht="15" customHeight="1" x14ac:dyDescent="0.25">
      <c r="O389" s="22"/>
      <c r="P389" s="22"/>
      <c r="Q389" s="22"/>
      <c r="R389" s="22"/>
      <c r="S389" s="22"/>
      <c r="T389" s="22"/>
      <c r="U389" s="22"/>
      <c r="V389" s="22"/>
      <c r="W389" s="22"/>
      <c r="X389" s="22"/>
    </row>
    <row r="390" spans="15:24" ht="15" customHeight="1" x14ac:dyDescent="0.25">
      <c r="O390" s="22"/>
      <c r="P390" s="22"/>
      <c r="Q390" s="22"/>
      <c r="R390" s="22"/>
      <c r="S390" s="22"/>
      <c r="T390" s="22"/>
      <c r="U390" s="22"/>
      <c r="V390" s="22"/>
      <c r="W390" s="22"/>
      <c r="X390" s="22"/>
    </row>
    <row r="391" spans="15:24" ht="15" customHeight="1" x14ac:dyDescent="0.25">
      <c r="O391" s="22"/>
      <c r="P391" s="22"/>
      <c r="Q391" s="22"/>
      <c r="R391" s="22"/>
      <c r="S391" s="22"/>
      <c r="T391" s="22"/>
      <c r="U391" s="22"/>
      <c r="V391" s="22"/>
      <c r="W391" s="22"/>
      <c r="X391" s="22"/>
    </row>
    <row r="392" spans="15:24" ht="15" customHeight="1" x14ac:dyDescent="0.25">
      <c r="O392" s="22"/>
      <c r="P392" s="22"/>
      <c r="Q392" s="22"/>
      <c r="R392" s="22"/>
      <c r="S392" s="22"/>
      <c r="T392" s="22"/>
      <c r="U392" s="22"/>
      <c r="V392" s="22"/>
      <c r="W392" s="22"/>
      <c r="X392" s="22"/>
    </row>
    <row r="393" spans="15:24" ht="15" customHeight="1" x14ac:dyDescent="0.25">
      <c r="O393" s="22"/>
      <c r="P393" s="22"/>
      <c r="Q393" s="22"/>
      <c r="R393" s="22"/>
      <c r="S393" s="22"/>
      <c r="T393" s="22"/>
      <c r="U393" s="22"/>
      <c r="V393" s="22"/>
      <c r="W393" s="22"/>
      <c r="X393" s="22"/>
    </row>
    <row r="394" spans="15:24" ht="15" customHeight="1" x14ac:dyDescent="0.25">
      <c r="O394" s="22"/>
      <c r="P394" s="22"/>
      <c r="Q394" s="22"/>
      <c r="R394" s="22"/>
      <c r="S394" s="22"/>
      <c r="T394" s="22"/>
      <c r="U394" s="22"/>
      <c r="V394" s="22"/>
      <c r="W394" s="22"/>
      <c r="X394" s="22"/>
    </row>
    <row r="395" spans="15:24" ht="15" customHeight="1" x14ac:dyDescent="0.25">
      <c r="O395" s="22"/>
      <c r="P395" s="22"/>
      <c r="Q395" s="22"/>
      <c r="R395" s="22"/>
      <c r="S395" s="22"/>
      <c r="T395" s="22"/>
      <c r="U395" s="22"/>
      <c r="V395" s="22"/>
      <c r="W395" s="22"/>
      <c r="X395" s="22"/>
    </row>
    <row r="396" spans="15:24" ht="15" customHeight="1" x14ac:dyDescent="0.25">
      <c r="O396" s="22"/>
      <c r="P396" s="22"/>
      <c r="Q396" s="22"/>
      <c r="R396" s="22"/>
      <c r="S396" s="22"/>
      <c r="T396" s="22"/>
      <c r="U396" s="22"/>
      <c r="V396" s="22"/>
      <c r="W396" s="22"/>
      <c r="X396" s="22"/>
    </row>
    <row r="397" spans="15:24" ht="15" customHeight="1" x14ac:dyDescent="0.25">
      <c r="O397" s="22"/>
      <c r="P397" s="22"/>
      <c r="Q397" s="22"/>
      <c r="R397" s="22"/>
      <c r="S397" s="22"/>
      <c r="T397" s="22"/>
      <c r="U397" s="22"/>
      <c r="V397" s="22"/>
      <c r="W397" s="22"/>
      <c r="X397" s="22"/>
    </row>
    <row r="398" spans="15:24" ht="15" customHeight="1" x14ac:dyDescent="0.25">
      <c r="O398" s="22"/>
      <c r="P398" s="22"/>
      <c r="Q398" s="22"/>
      <c r="R398" s="22"/>
      <c r="S398" s="22"/>
      <c r="T398" s="22"/>
      <c r="U398" s="22"/>
      <c r="V398" s="22"/>
      <c r="W398" s="22"/>
      <c r="X398" s="22"/>
    </row>
    <row r="399" spans="15:24" ht="15" customHeight="1" x14ac:dyDescent="0.25">
      <c r="O399" s="22"/>
      <c r="P399" s="22"/>
      <c r="Q399" s="22"/>
      <c r="R399" s="22"/>
      <c r="S399" s="22"/>
      <c r="T399" s="22"/>
      <c r="U399" s="22"/>
      <c r="V399" s="22"/>
      <c r="W399" s="22"/>
      <c r="X399" s="22"/>
    </row>
    <row r="400" spans="15:24" ht="15" customHeight="1" x14ac:dyDescent="0.25">
      <c r="O400" s="22"/>
      <c r="P400" s="22"/>
      <c r="Q400" s="22"/>
      <c r="R400" s="22"/>
      <c r="S400" s="22"/>
      <c r="T400" s="22"/>
      <c r="U400" s="22"/>
      <c r="V400" s="22"/>
      <c r="W400" s="22"/>
      <c r="X400" s="22"/>
    </row>
    <row r="401" spans="15:24" ht="15" customHeight="1" x14ac:dyDescent="0.25">
      <c r="O401" s="22"/>
      <c r="P401" s="22"/>
      <c r="Q401" s="22"/>
      <c r="R401" s="22"/>
      <c r="S401" s="22"/>
      <c r="T401" s="22"/>
      <c r="U401" s="22"/>
      <c r="V401" s="22"/>
      <c r="W401" s="22"/>
      <c r="X401" s="22"/>
    </row>
    <row r="402" spans="15:24" ht="15" customHeight="1" x14ac:dyDescent="0.25">
      <c r="O402" s="22"/>
      <c r="P402" s="22"/>
      <c r="Q402" s="22"/>
      <c r="R402" s="22"/>
      <c r="S402" s="22"/>
      <c r="T402" s="22"/>
      <c r="U402" s="22"/>
      <c r="V402" s="22"/>
      <c r="W402" s="22"/>
      <c r="X402" s="22"/>
    </row>
    <row r="403" spans="15:24" ht="15" customHeight="1" x14ac:dyDescent="0.25">
      <c r="O403" s="22"/>
      <c r="P403" s="22"/>
      <c r="Q403" s="22"/>
      <c r="R403" s="22"/>
      <c r="S403" s="22"/>
      <c r="T403" s="22"/>
      <c r="U403" s="22"/>
      <c r="V403" s="22"/>
      <c r="W403" s="22"/>
      <c r="X403" s="22"/>
    </row>
    <row r="404" spans="15:24" ht="15" customHeight="1" x14ac:dyDescent="0.25">
      <c r="O404" s="22"/>
      <c r="P404" s="22"/>
      <c r="Q404" s="22"/>
      <c r="R404" s="22"/>
      <c r="S404" s="22"/>
      <c r="T404" s="22"/>
      <c r="U404" s="22"/>
      <c r="V404" s="22"/>
      <c r="W404" s="22"/>
      <c r="X404" s="22"/>
    </row>
    <row r="405" spans="15:24" ht="15" customHeight="1" x14ac:dyDescent="0.25">
      <c r="O405" s="22"/>
      <c r="P405" s="22"/>
      <c r="Q405" s="22"/>
      <c r="R405" s="22"/>
      <c r="S405" s="22"/>
      <c r="T405" s="22"/>
      <c r="U405" s="22"/>
      <c r="V405" s="22"/>
      <c r="W405" s="22"/>
      <c r="X405" s="22"/>
    </row>
    <row r="406" spans="15:24" ht="15" customHeight="1" x14ac:dyDescent="0.25">
      <c r="O406" s="22"/>
      <c r="P406" s="22"/>
      <c r="Q406" s="22"/>
      <c r="R406" s="22"/>
      <c r="S406" s="22"/>
      <c r="T406" s="22"/>
      <c r="U406" s="22"/>
      <c r="V406" s="22"/>
      <c r="W406" s="22"/>
      <c r="X406" s="22"/>
    </row>
    <row r="407" spans="15:24" ht="15" customHeight="1" x14ac:dyDescent="0.25">
      <c r="O407" s="22"/>
      <c r="P407" s="22"/>
      <c r="Q407" s="22"/>
      <c r="R407" s="22"/>
      <c r="S407" s="22"/>
      <c r="T407" s="22"/>
      <c r="U407" s="22"/>
      <c r="V407" s="22"/>
      <c r="W407" s="22"/>
      <c r="X407" s="22"/>
    </row>
    <row r="408" spans="15:24" ht="15" customHeight="1" x14ac:dyDescent="0.25">
      <c r="O408" s="22"/>
      <c r="P408" s="22"/>
      <c r="Q408" s="22"/>
      <c r="R408" s="22"/>
      <c r="S408" s="22"/>
      <c r="T408" s="22"/>
      <c r="U408" s="22"/>
      <c r="V408" s="22"/>
      <c r="W408" s="22"/>
      <c r="X408" s="22"/>
    </row>
    <row r="409" spans="15:24" ht="15" customHeight="1" x14ac:dyDescent="0.25">
      <c r="O409" s="22"/>
      <c r="P409" s="22"/>
      <c r="Q409" s="22"/>
      <c r="R409" s="22"/>
      <c r="S409" s="22"/>
      <c r="T409" s="22"/>
      <c r="U409" s="22"/>
      <c r="V409" s="22"/>
      <c r="W409" s="22"/>
      <c r="X409" s="22"/>
    </row>
    <row r="410" spans="15:24" ht="15" customHeight="1" x14ac:dyDescent="0.25">
      <c r="O410" s="22"/>
      <c r="P410" s="22"/>
      <c r="Q410" s="22"/>
      <c r="R410" s="22"/>
      <c r="S410" s="22"/>
      <c r="T410" s="22"/>
      <c r="U410" s="22"/>
      <c r="V410" s="22"/>
      <c r="W410" s="22"/>
      <c r="X410" s="22"/>
    </row>
    <row r="411" spans="15:24" ht="15" customHeight="1" x14ac:dyDescent="0.25">
      <c r="O411" s="22"/>
      <c r="P411" s="22"/>
      <c r="Q411" s="22"/>
      <c r="R411" s="22"/>
      <c r="S411" s="22"/>
      <c r="T411" s="22"/>
      <c r="U411" s="22"/>
      <c r="V411" s="22"/>
      <c r="W411" s="22"/>
      <c r="X411" s="22"/>
    </row>
    <row r="412" spans="15:24" ht="15" customHeight="1" x14ac:dyDescent="0.25">
      <c r="O412" s="22"/>
      <c r="P412" s="22"/>
      <c r="Q412" s="22"/>
      <c r="R412" s="22"/>
      <c r="S412" s="22"/>
      <c r="T412" s="22"/>
      <c r="U412" s="22"/>
      <c r="V412" s="22"/>
      <c r="W412" s="22"/>
      <c r="X412" s="22"/>
    </row>
    <row r="413" spans="15:24" ht="15" customHeight="1" x14ac:dyDescent="0.25">
      <c r="O413" s="22"/>
      <c r="P413" s="22"/>
      <c r="Q413" s="22"/>
      <c r="R413" s="22"/>
      <c r="S413" s="22"/>
      <c r="T413" s="22"/>
      <c r="U413" s="22"/>
      <c r="V413" s="22"/>
      <c r="W413" s="22"/>
      <c r="X413" s="22"/>
    </row>
    <row r="414" spans="15:24" ht="15" customHeight="1" x14ac:dyDescent="0.25">
      <c r="O414" s="22"/>
      <c r="P414" s="22"/>
      <c r="Q414" s="22"/>
      <c r="R414" s="22"/>
      <c r="S414" s="22"/>
      <c r="T414" s="22"/>
      <c r="U414" s="22"/>
      <c r="V414" s="22"/>
      <c r="W414" s="22"/>
      <c r="X414" s="22"/>
    </row>
    <row r="415" spans="15:24" ht="15" customHeight="1" x14ac:dyDescent="0.25">
      <c r="O415" s="22"/>
      <c r="P415" s="22"/>
      <c r="Q415" s="22"/>
      <c r="R415" s="22"/>
      <c r="S415" s="22"/>
      <c r="T415" s="22"/>
      <c r="U415" s="22"/>
      <c r="V415" s="22"/>
      <c r="W415" s="22"/>
      <c r="X415" s="22"/>
    </row>
    <row r="416" spans="15:24" ht="15" customHeight="1" x14ac:dyDescent="0.25">
      <c r="O416" s="22"/>
      <c r="P416" s="22"/>
      <c r="Q416" s="22"/>
      <c r="R416" s="22"/>
      <c r="S416" s="22"/>
      <c r="T416" s="22"/>
      <c r="U416" s="22"/>
      <c r="V416" s="22"/>
      <c r="W416" s="22"/>
      <c r="X416" s="22"/>
    </row>
    <row r="417" spans="15:24" ht="15" customHeight="1" x14ac:dyDescent="0.25">
      <c r="O417" s="22"/>
      <c r="P417" s="22"/>
      <c r="Q417" s="22"/>
      <c r="R417" s="22"/>
      <c r="S417" s="22"/>
      <c r="T417" s="22"/>
      <c r="U417" s="22"/>
      <c r="V417" s="22"/>
      <c r="W417" s="22"/>
      <c r="X417" s="22"/>
    </row>
    <row r="418" spans="15:24" ht="15" customHeight="1" x14ac:dyDescent="0.25">
      <c r="O418" s="22"/>
      <c r="P418" s="22"/>
      <c r="Q418" s="22"/>
      <c r="R418" s="22"/>
      <c r="S418" s="22"/>
      <c r="T418" s="22"/>
      <c r="U418" s="22"/>
      <c r="V418" s="22"/>
      <c r="W418" s="22"/>
      <c r="X418" s="22"/>
    </row>
    <row r="419" spans="15:24" ht="15" customHeight="1" x14ac:dyDescent="0.25">
      <c r="O419" s="22"/>
      <c r="P419" s="22"/>
      <c r="Q419" s="22"/>
      <c r="R419" s="22"/>
      <c r="S419" s="22"/>
      <c r="T419" s="22"/>
      <c r="U419" s="22"/>
      <c r="V419" s="22"/>
      <c r="W419" s="22"/>
      <c r="X419" s="22"/>
    </row>
    <row r="420" spans="15:24" ht="15" customHeight="1" x14ac:dyDescent="0.25">
      <c r="O420" s="22"/>
      <c r="P420" s="22"/>
      <c r="Q420" s="22"/>
      <c r="R420" s="22"/>
      <c r="S420" s="22"/>
      <c r="T420" s="22"/>
      <c r="U420" s="22"/>
      <c r="V420" s="22"/>
      <c r="W420" s="22"/>
      <c r="X420" s="22"/>
    </row>
    <row r="421" spans="15:24" ht="15" customHeight="1" x14ac:dyDescent="0.25">
      <c r="O421" s="22"/>
      <c r="P421" s="22"/>
      <c r="Q421" s="22"/>
      <c r="R421" s="22"/>
      <c r="S421" s="22"/>
      <c r="T421" s="22"/>
      <c r="U421" s="22"/>
      <c r="V421" s="22"/>
      <c r="W421" s="22"/>
      <c r="X421" s="22"/>
    </row>
    <row r="422" spans="15:24" ht="15" customHeight="1" x14ac:dyDescent="0.25">
      <c r="O422" s="22"/>
      <c r="P422" s="22"/>
      <c r="Q422" s="22"/>
      <c r="R422" s="22"/>
      <c r="S422" s="22"/>
      <c r="T422" s="22"/>
      <c r="U422" s="22"/>
      <c r="V422" s="22"/>
      <c r="W422" s="22"/>
      <c r="X422" s="22"/>
    </row>
    <row r="423" spans="15:24" ht="15" customHeight="1" x14ac:dyDescent="0.25">
      <c r="O423" s="22"/>
      <c r="P423" s="22"/>
      <c r="Q423" s="22"/>
      <c r="R423" s="22"/>
      <c r="S423" s="22"/>
      <c r="T423" s="22"/>
      <c r="U423" s="22"/>
      <c r="V423" s="22"/>
      <c r="W423" s="22"/>
      <c r="X423" s="22"/>
    </row>
    <row r="424" spans="15:24" ht="15" customHeight="1" x14ac:dyDescent="0.25">
      <c r="O424" s="22"/>
      <c r="P424" s="22"/>
      <c r="Q424" s="22"/>
      <c r="R424" s="22"/>
      <c r="S424" s="22"/>
      <c r="T424" s="22"/>
      <c r="U424" s="22"/>
      <c r="V424" s="22"/>
      <c r="W424" s="22"/>
      <c r="X424" s="22"/>
    </row>
    <row r="425" spans="15:24" ht="15" customHeight="1" x14ac:dyDescent="0.25">
      <c r="O425" s="22"/>
      <c r="P425" s="22"/>
      <c r="Q425" s="22"/>
      <c r="R425" s="22"/>
      <c r="S425" s="22"/>
      <c r="T425" s="22"/>
      <c r="U425" s="22"/>
      <c r="V425" s="22"/>
      <c r="W425" s="22"/>
      <c r="X425" s="22"/>
    </row>
    <row r="426" spans="15:24" ht="15" customHeight="1" x14ac:dyDescent="0.25">
      <c r="O426" s="22"/>
      <c r="P426" s="22"/>
      <c r="Q426" s="22"/>
      <c r="R426" s="22"/>
      <c r="S426" s="22"/>
      <c r="T426" s="22"/>
      <c r="U426" s="22"/>
      <c r="V426" s="22"/>
      <c r="W426" s="22"/>
      <c r="X426" s="22"/>
    </row>
    <row r="427" spans="15:24" ht="15" customHeight="1" x14ac:dyDescent="0.25">
      <c r="O427" s="22"/>
      <c r="P427" s="22"/>
      <c r="Q427" s="22"/>
      <c r="R427" s="22"/>
      <c r="S427" s="22"/>
      <c r="T427" s="22"/>
      <c r="U427" s="22"/>
      <c r="V427" s="22"/>
      <c r="W427" s="22"/>
      <c r="X427" s="22"/>
    </row>
    <row r="428" spans="15:24" ht="15" customHeight="1" x14ac:dyDescent="0.25">
      <c r="O428" s="22"/>
      <c r="P428" s="22"/>
      <c r="Q428" s="22"/>
      <c r="R428" s="22"/>
      <c r="S428" s="22"/>
      <c r="T428" s="22"/>
      <c r="U428" s="22"/>
      <c r="V428" s="22"/>
      <c r="W428" s="22"/>
      <c r="X428" s="22"/>
    </row>
    <row r="429" spans="15:24" ht="15" customHeight="1" x14ac:dyDescent="0.25">
      <c r="O429" s="22"/>
      <c r="P429" s="22"/>
      <c r="Q429" s="22"/>
      <c r="R429" s="22"/>
      <c r="S429" s="22"/>
      <c r="T429" s="22"/>
      <c r="U429" s="22"/>
      <c r="V429" s="22"/>
      <c r="W429" s="22"/>
      <c r="X429" s="22"/>
    </row>
    <row r="430" spans="15:24" ht="15" customHeight="1" x14ac:dyDescent="0.25">
      <c r="O430" s="22"/>
      <c r="P430" s="22"/>
      <c r="Q430" s="22"/>
      <c r="R430" s="22"/>
      <c r="S430" s="22"/>
      <c r="T430" s="22"/>
      <c r="U430" s="22"/>
      <c r="V430" s="22"/>
      <c r="W430" s="22"/>
      <c r="X430" s="22"/>
    </row>
    <row r="431" spans="15:24" ht="15" customHeight="1" x14ac:dyDescent="0.25">
      <c r="O431" s="22"/>
      <c r="P431" s="22"/>
      <c r="Q431" s="22"/>
      <c r="R431" s="22"/>
      <c r="S431" s="22"/>
      <c r="T431" s="22"/>
      <c r="U431" s="22"/>
      <c r="V431" s="22"/>
      <c r="W431" s="22"/>
      <c r="X431" s="22"/>
    </row>
    <row r="432" spans="15:24" ht="15" customHeight="1" x14ac:dyDescent="0.25">
      <c r="O432" s="22"/>
      <c r="P432" s="22"/>
      <c r="Q432" s="22"/>
      <c r="R432" s="22"/>
      <c r="S432" s="22"/>
      <c r="T432" s="22"/>
      <c r="U432" s="22"/>
      <c r="V432" s="22"/>
      <c r="W432" s="22"/>
      <c r="X432" s="22"/>
    </row>
    <row r="433" spans="15:24" ht="15" customHeight="1" x14ac:dyDescent="0.25">
      <c r="O433" s="22"/>
      <c r="P433" s="22"/>
      <c r="Q433" s="22"/>
      <c r="R433" s="22"/>
      <c r="S433" s="22"/>
      <c r="T433" s="22"/>
      <c r="U433" s="22"/>
      <c r="V433" s="22"/>
      <c r="W433" s="22"/>
      <c r="X433" s="22"/>
    </row>
    <row r="434" spans="15:24" ht="15" customHeight="1" x14ac:dyDescent="0.25">
      <c r="O434" s="22"/>
      <c r="P434" s="22"/>
      <c r="Q434" s="22"/>
      <c r="R434" s="22"/>
      <c r="S434" s="22"/>
      <c r="T434" s="22"/>
      <c r="U434" s="22"/>
      <c r="V434" s="22"/>
      <c r="W434" s="22"/>
      <c r="X434" s="22"/>
    </row>
    <row r="435" spans="15:24" ht="15" customHeight="1" x14ac:dyDescent="0.25">
      <c r="O435" s="22"/>
      <c r="P435" s="22"/>
      <c r="Q435" s="22"/>
      <c r="R435" s="22"/>
      <c r="S435" s="22"/>
      <c r="T435" s="22"/>
      <c r="U435" s="22"/>
      <c r="V435" s="22"/>
      <c r="W435" s="22"/>
      <c r="X435" s="22"/>
    </row>
    <row r="436" spans="15:24" ht="15" customHeight="1" x14ac:dyDescent="0.25">
      <c r="O436" s="22"/>
      <c r="P436" s="22"/>
      <c r="Q436" s="22"/>
      <c r="R436" s="22"/>
      <c r="S436" s="22"/>
      <c r="T436" s="22"/>
      <c r="U436" s="22"/>
      <c r="V436" s="22"/>
      <c r="W436" s="22"/>
      <c r="X436" s="22"/>
    </row>
    <row r="437" spans="15:24" ht="15" customHeight="1" x14ac:dyDescent="0.25">
      <c r="O437" s="22"/>
      <c r="P437" s="22"/>
      <c r="Q437" s="22"/>
      <c r="R437" s="22"/>
      <c r="S437" s="22"/>
      <c r="T437" s="22"/>
      <c r="U437" s="22"/>
      <c r="V437" s="22"/>
      <c r="W437" s="22"/>
      <c r="X437" s="22"/>
    </row>
    <row r="438" spans="15:24" ht="15" customHeight="1" x14ac:dyDescent="0.25">
      <c r="O438" s="22"/>
      <c r="P438" s="22"/>
      <c r="Q438" s="22"/>
      <c r="R438" s="22"/>
      <c r="S438" s="22"/>
      <c r="T438" s="22"/>
      <c r="U438" s="22"/>
      <c r="V438" s="22"/>
      <c r="W438" s="22"/>
      <c r="X438" s="22"/>
    </row>
    <row r="439" spans="15:24" ht="15" customHeight="1" x14ac:dyDescent="0.25">
      <c r="O439" s="22"/>
      <c r="P439" s="22"/>
      <c r="Q439" s="22"/>
      <c r="R439" s="22"/>
      <c r="S439" s="22"/>
      <c r="T439" s="22"/>
      <c r="U439" s="22"/>
      <c r="V439" s="22"/>
      <c r="W439" s="22"/>
      <c r="X439" s="22"/>
    </row>
    <row r="440" spans="15:24" ht="15" customHeight="1" x14ac:dyDescent="0.25">
      <c r="O440" s="22"/>
      <c r="P440" s="22"/>
      <c r="Q440" s="22"/>
      <c r="R440" s="22"/>
      <c r="S440" s="22"/>
      <c r="T440" s="22"/>
      <c r="U440" s="22"/>
      <c r="V440" s="22"/>
      <c r="W440" s="22"/>
      <c r="X440" s="22"/>
    </row>
    <row r="441" spans="15:24" ht="15" customHeight="1" x14ac:dyDescent="0.25">
      <c r="O441" s="22"/>
      <c r="P441" s="22"/>
      <c r="Q441" s="22"/>
      <c r="R441" s="22"/>
      <c r="S441" s="22"/>
      <c r="T441" s="22"/>
      <c r="U441" s="22"/>
      <c r="V441" s="22"/>
      <c r="W441" s="22"/>
      <c r="X441" s="22"/>
    </row>
    <row r="442" spans="15:24" ht="15" customHeight="1" x14ac:dyDescent="0.25">
      <c r="O442" s="22"/>
      <c r="P442" s="22"/>
      <c r="Q442" s="22"/>
      <c r="R442" s="22"/>
      <c r="S442" s="22"/>
      <c r="T442" s="22"/>
      <c r="U442" s="22"/>
      <c r="V442" s="22"/>
      <c r="W442" s="22"/>
      <c r="X442" s="22"/>
    </row>
    <row r="443" spans="15:24" ht="15" customHeight="1" x14ac:dyDescent="0.25">
      <c r="O443" s="22"/>
      <c r="P443" s="22"/>
      <c r="Q443" s="22"/>
      <c r="R443" s="22"/>
      <c r="S443" s="22"/>
      <c r="T443" s="22"/>
      <c r="U443" s="22"/>
      <c r="V443" s="22"/>
      <c r="W443" s="22"/>
      <c r="X443" s="22"/>
    </row>
    <row r="444" spans="15:24" ht="15" customHeight="1" x14ac:dyDescent="0.25">
      <c r="O444" s="22"/>
      <c r="P444" s="22"/>
      <c r="Q444" s="22"/>
      <c r="R444" s="22"/>
      <c r="S444" s="22"/>
      <c r="T444" s="22"/>
      <c r="U444" s="22"/>
      <c r="V444" s="22"/>
      <c r="W444" s="22"/>
      <c r="X444" s="22"/>
    </row>
    <row r="445" spans="15:24" ht="15" customHeight="1" x14ac:dyDescent="0.25">
      <c r="O445" s="22"/>
      <c r="P445" s="22"/>
      <c r="Q445" s="22"/>
      <c r="R445" s="22"/>
      <c r="S445" s="22"/>
      <c r="T445" s="22"/>
      <c r="U445" s="22"/>
      <c r="V445" s="22"/>
      <c r="W445" s="22"/>
      <c r="X445" s="22"/>
    </row>
    <row r="446" spans="15:24" ht="15" customHeight="1" x14ac:dyDescent="0.25">
      <c r="O446" s="22"/>
      <c r="P446" s="22"/>
      <c r="Q446" s="22"/>
      <c r="R446" s="22"/>
      <c r="S446" s="22"/>
      <c r="T446" s="22"/>
      <c r="U446" s="22"/>
      <c r="V446" s="22"/>
      <c r="W446" s="22"/>
      <c r="X446" s="22"/>
    </row>
    <row r="447" spans="15:24" ht="15" customHeight="1" x14ac:dyDescent="0.25">
      <c r="O447" s="22"/>
      <c r="P447" s="22"/>
      <c r="Q447" s="22"/>
      <c r="R447" s="22"/>
      <c r="S447" s="22"/>
      <c r="T447" s="22"/>
      <c r="U447" s="22"/>
      <c r="V447" s="22"/>
      <c r="W447" s="22"/>
      <c r="X447" s="22"/>
    </row>
    <row r="448" spans="15:24" ht="15" customHeight="1" x14ac:dyDescent="0.25">
      <c r="O448" s="22"/>
      <c r="P448" s="22"/>
      <c r="Q448" s="22"/>
      <c r="R448" s="22"/>
      <c r="S448" s="22"/>
      <c r="T448" s="22"/>
      <c r="U448" s="22"/>
      <c r="V448" s="22"/>
      <c r="W448" s="22"/>
      <c r="X448" s="22"/>
    </row>
    <row r="449" spans="15:24" ht="15" customHeight="1" x14ac:dyDescent="0.25">
      <c r="O449" s="22"/>
      <c r="P449" s="22"/>
      <c r="Q449" s="22"/>
      <c r="R449" s="22"/>
      <c r="S449" s="22"/>
      <c r="T449" s="22"/>
      <c r="U449" s="22"/>
      <c r="V449" s="22"/>
      <c r="W449" s="22"/>
      <c r="X449" s="22"/>
    </row>
    <row r="450" spans="15:24" ht="15" customHeight="1" x14ac:dyDescent="0.25">
      <c r="O450" s="22"/>
      <c r="P450" s="22"/>
      <c r="Q450" s="22"/>
      <c r="R450" s="22"/>
      <c r="S450" s="22"/>
      <c r="T450" s="22"/>
      <c r="U450" s="22"/>
      <c r="V450" s="22"/>
      <c r="W450" s="22"/>
      <c r="X450" s="22"/>
    </row>
    <row r="451" spans="15:24" ht="15" customHeight="1" x14ac:dyDescent="0.25">
      <c r="O451" s="22"/>
      <c r="P451" s="22"/>
      <c r="Q451" s="22"/>
      <c r="R451" s="22"/>
      <c r="S451" s="22"/>
      <c r="T451" s="22"/>
      <c r="U451" s="22"/>
      <c r="V451" s="22"/>
      <c r="W451" s="22"/>
      <c r="X451" s="22"/>
    </row>
    <row r="452" spans="15:24" ht="15" customHeight="1" x14ac:dyDescent="0.25">
      <c r="O452" s="22"/>
      <c r="P452" s="22"/>
      <c r="Q452" s="22"/>
      <c r="R452" s="22"/>
      <c r="S452" s="22"/>
      <c r="T452" s="22"/>
      <c r="U452" s="22"/>
      <c r="V452" s="22"/>
      <c r="W452" s="22"/>
      <c r="X452" s="22"/>
    </row>
    <row r="453" spans="15:24" ht="15" customHeight="1" x14ac:dyDescent="0.25">
      <c r="O453" s="22"/>
      <c r="P453" s="22"/>
      <c r="Q453" s="22"/>
      <c r="R453" s="22"/>
      <c r="S453" s="22"/>
      <c r="T453" s="22"/>
      <c r="U453" s="22"/>
      <c r="V453" s="22"/>
      <c r="W453" s="22"/>
      <c r="X453" s="22"/>
    </row>
    <row r="454" spans="15:24" ht="15" customHeight="1" x14ac:dyDescent="0.25">
      <c r="O454" s="22"/>
      <c r="P454" s="22"/>
      <c r="Q454" s="22"/>
      <c r="R454" s="22"/>
      <c r="S454" s="22"/>
      <c r="T454" s="22"/>
      <c r="U454" s="22"/>
      <c r="V454" s="22"/>
      <c r="W454" s="22"/>
      <c r="X454" s="22"/>
    </row>
    <row r="455" spans="15:24" ht="15" customHeight="1" x14ac:dyDescent="0.25">
      <c r="O455" s="22"/>
      <c r="P455" s="22"/>
      <c r="Q455" s="22"/>
      <c r="R455" s="22"/>
      <c r="S455" s="22"/>
      <c r="T455" s="22"/>
      <c r="U455" s="22"/>
      <c r="V455" s="22"/>
      <c r="W455" s="22"/>
      <c r="X455" s="22"/>
    </row>
    <row r="456" spans="15:24" ht="15" customHeight="1" x14ac:dyDescent="0.25">
      <c r="O456" s="22"/>
      <c r="P456" s="22"/>
      <c r="Q456" s="22"/>
      <c r="R456" s="22"/>
      <c r="S456" s="22"/>
      <c r="T456" s="22"/>
      <c r="U456" s="22"/>
      <c r="V456" s="22"/>
      <c r="W456" s="22"/>
      <c r="X456" s="22"/>
    </row>
    <row r="457" spans="15:24" ht="15" customHeight="1" x14ac:dyDescent="0.25">
      <c r="O457" s="22"/>
      <c r="P457" s="22"/>
      <c r="Q457" s="22"/>
      <c r="R457" s="22"/>
      <c r="S457" s="22"/>
      <c r="T457" s="22"/>
      <c r="U457" s="22"/>
      <c r="V457" s="22"/>
      <c r="W457" s="22"/>
      <c r="X457" s="22"/>
    </row>
    <row r="458" spans="15:24" ht="15" customHeight="1" x14ac:dyDescent="0.25">
      <c r="O458" s="22"/>
      <c r="P458" s="22"/>
      <c r="Q458" s="22"/>
      <c r="R458" s="22"/>
      <c r="S458" s="22"/>
      <c r="T458" s="22"/>
      <c r="U458" s="22"/>
      <c r="V458" s="22"/>
      <c r="W458" s="22"/>
      <c r="X458" s="22"/>
    </row>
    <row r="459" spans="15:24" ht="15" customHeight="1" x14ac:dyDescent="0.25">
      <c r="O459" s="22"/>
      <c r="P459" s="22"/>
      <c r="Q459" s="22"/>
      <c r="R459" s="22"/>
      <c r="S459" s="22"/>
      <c r="T459" s="22"/>
      <c r="U459" s="22"/>
      <c r="V459" s="22"/>
      <c r="W459" s="22"/>
      <c r="X459" s="22"/>
    </row>
    <row r="460" spans="15:24" ht="15" customHeight="1" x14ac:dyDescent="0.25">
      <c r="O460" s="22"/>
      <c r="P460" s="22"/>
      <c r="Q460" s="22"/>
      <c r="R460" s="22"/>
      <c r="S460" s="22"/>
      <c r="T460" s="22"/>
      <c r="U460" s="22"/>
      <c r="V460" s="22"/>
      <c r="W460" s="22"/>
      <c r="X460" s="22"/>
    </row>
    <row r="461" spans="15:24" ht="15" customHeight="1" x14ac:dyDescent="0.25">
      <c r="O461" s="22"/>
      <c r="P461" s="22"/>
      <c r="Q461" s="22"/>
      <c r="R461" s="22"/>
      <c r="S461" s="22"/>
      <c r="T461" s="22"/>
      <c r="U461" s="22"/>
      <c r="V461" s="22"/>
      <c r="W461" s="22"/>
      <c r="X461" s="22"/>
    </row>
    <row r="462" spans="15:24" ht="15" customHeight="1" x14ac:dyDescent="0.25">
      <c r="O462" s="22"/>
      <c r="P462" s="22"/>
      <c r="Q462" s="22"/>
      <c r="R462" s="22"/>
      <c r="S462" s="22"/>
      <c r="T462" s="22"/>
      <c r="U462" s="22"/>
      <c r="V462" s="22"/>
      <c r="W462" s="22"/>
      <c r="X462" s="22"/>
    </row>
    <row r="463" spans="15:24" ht="15" customHeight="1" x14ac:dyDescent="0.25">
      <c r="O463" s="22"/>
      <c r="P463" s="22"/>
      <c r="Q463" s="22"/>
      <c r="R463" s="22"/>
      <c r="S463" s="22"/>
      <c r="T463" s="22"/>
      <c r="U463" s="22"/>
      <c r="V463" s="22"/>
      <c r="W463" s="22"/>
      <c r="X463" s="22"/>
    </row>
    <row r="464" spans="15:24" ht="15" customHeight="1" x14ac:dyDescent="0.25">
      <c r="O464" s="22"/>
      <c r="P464" s="22"/>
      <c r="Q464" s="22"/>
      <c r="R464" s="22"/>
      <c r="S464" s="22"/>
      <c r="T464" s="22"/>
      <c r="U464" s="22"/>
      <c r="V464" s="22"/>
      <c r="W464" s="22"/>
      <c r="X464" s="22"/>
    </row>
    <row r="465" spans="15:24" ht="15" customHeight="1" x14ac:dyDescent="0.25">
      <c r="O465" s="22"/>
      <c r="P465" s="22"/>
      <c r="Q465" s="22"/>
      <c r="R465" s="22"/>
      <c r="S465" s="22"/>
      <c r="T465" s="22"/>
      <c r="U465" s="22"/>
      <c r="V465" s="22"/>
      <c r="W465" s="22"/>
      <c r="X465" s="22"/>
    </row>
    <row r="466" spans="15:24" ht="15" customHeight="1" x14ac:dyDescent="0.25">
      <c r="O466" s="22"/>
      <c r="P466" s="22"/>
      <c r="Q466" s="22"/>
      <c r="R466" s="22"/>
      <c r="S466" s="22"/>
      <c r="T466" s="22"/>
      <c r="U466" s="22"/>
      <c r="V466" s="22"/>
      <c r="W466" s="22"/>
      <c r="X466" s="22"/>
    </row>
    <row r="467" spans="15:24" ht="15" customHeight="1" x14ac:dyDescent="0.25">
      <c r="O467" s="22"/>
      <c r="P467" s="22"/>
      <c r="Q467" s="22"/>
      <c r="R467" s="22"/>
      <c r="S467" s="22"/>
      <c r="T467" s="22"/>
      <c r="U467" s="22"/>
      <c r="V467" s="22"/>
      <c r="W467" s="22"/>
      <c r="X467" s="22"/>
    </row>
    <row r="468" spans="15:24" ht="15" customHeight="1" x14ac:dyDescent="0.25">
      <c r="O468" s="22"/>
      <c r="P468" s="22"/>
      <c r="Q468" s="22"/>
      <c r="R468" s="22"/>
      <c r="S468" s="22"/>
      <c r="T468" s="22"/>
      <c r="U468" s="22"/>
      <c r="V468" s="22"/>
      <c r="W468" s="22"/>
      <c r="X468" s="22"/>
    </row>
    <row r="469" spans="15:24" ht="15" customHeight="1" x14ac:dyDescent="0.25">
      <c r="O469" s="22"/>
      <c r="P469" s="22"/>
      <c r="Q469" s="22"/>
      <c r="R469" s="22"/>
      <c r="S469" s="22"/>
      <c r="T469" s="22"/>
      <c r="U469" s="22"/>
      <c r="V469" s="22"/>
      <c r="W469" s="22"/>
      <c r="X469" s="22"/>
    </row>
    <row r="470" spans="15:24" ht="15" customHeight="1" x14ac:dyDescent="0.25">
      <c r="O470" s="22"/>
      <c r="P470" s="22"/>
      <c r="Q470" s="22"/>
      <c r="R470" s="22"/>
      <c r="S470" s="22"/>
      <c r="T470" s="22"/>
      <c r="U470" s="22"/>
      <c r="V470" s="22"/>
      <c r="W470" s="22"/>
      <c r="X470" s="22"/>
    </row>
    <row r="471" spans="15:24" ht="15" customHeight="1" x14ac:dyDescent="0.25">
      <c r="O471" s="22"/>
      <c r="P471" s="22"/>
      <c r="Q471" s="22"/>
      <c r="R471" s="22"/>
      <c r="S471" s="22"/>
      <c r="T471" s="22"/>
      <c r="U471" s="22"/>
      <c r="V471" s="22"/>
      <c r="W471" s="22"/>
      <c r="X471" s="22"/>
    </row>
    <row r="472" spans="15:24" ht="15" customHeight="1" x14ac:dyDescent="0.25">
      <c r="O472" s="22"/>
      <c r="P472" s="22"/>
      <c r="Q472" s="22"/>
      <c r="R472" s="22"/>
      <c r="S472" s="22"/>
      <c r="T472" s="22"/>
      <c r="U472" s="22"/>
      <c r="V472" s="22"/>
      <c r="W472" s="22"/>
      <c r="X472" s="22"/>
    </row>
    <row r="473" spans="15:24" ht="15" customHeight="1" x14ac:dyDescent="0.25">
      <c r="O473" s="22"/>
      <c r="P473" s="22"/>
      <c r="Q473" s="22"/>
      <c r="R473" s="22"/>
      <c r="S473" s="22"/>
      <c r="T473" s="22"/>
      <c r="U473" s="22"/>
      <c r="V473" s="22"/>
      <c r="W473" s="22"/>
      <c r="X473" s="22"/>
    </row>
    <row r="474" spans="15:24" ht="15" customHeight="1" x14ac:dyDescent="0.25">
      <c r="O474" s="22"/>
      <c r="P474" s="22"/>
      <c r="Q474" s="22"/>
      <c r="R474" s="22"/>
      <c r="S474" s="22"/>
      <c r="T474" s="22"/>
      <c r="U474" s="22"/>
      <c r="V474" s="22"/>
      <c r="W474" s="22"/>
      <c r="X474" s="22"/>
    </row>
    <row r="475" spans="15:24" ht="15" customHeight="1" x14ac:dyDescent="0.25">
      <c r="O475" s="22"/>
      <c r="P475" s="22"/>
      <c r="Q475" s="22"/>
      <c r="R475" s="22"/>
      <c r="S475" s="22"/>
      <c r="T475" s="22"/>
      <c r="U475" s="22"/>
      <c r="V475" s="22"/>
      <c r="W475" s="22"/>
      <c r="X475" s="22"/>
    </row>
    <row r="476" spans="15:24" ht="15" customHeight="1" x14ac:dyDescent="0.25">
      <c r="O476" s="22"/>
      <c r="P476" s="22"/>
      <c r="Q476" s="22"/>
      <c r="R476" s="22"/>
      <c r="S476" s="22"/>
      <c r="T476" s="22"/>
      <c r="U476" s="22"/>
      <c r="V476" s="22"/>
      <c r="W476" s="22"/>
      <c r="X476" s="22"/>
    </row>
    <row r="477" spans="15:24" ht="15" customHeight="1" x14ac:dyDescent="0.25">
      <c r="O477" s="22"/>
      <c r="P477" s="22"/>
      <c r="Q477" s="22"/>
      <c r="R477" s="22"/>
      <c r="S477" s="22"/>
      <c r="T477" s="22"/>
      <c r="U477" s="22"/>
      <c r="V477" s="22"/>
      <c r="W477" s="22"/>
      <c r="X477" s="22"/>
    </row>
    <row r="478" spans="15:24" ht="15" customHeight="1" x14ac:dyDescent="0.25">
      <c r="O478" s="22"/>
      <c r="P478" s="22"/>
      <c r="Q478" s="22"/>
      <c r="R478" s="22"/>
      <c r="S478" s="22"/>
      <c r="T478" s="22"/>
      <c r="U478" s="22"/>
      <c r="V478" s="22"/>
      <c r="W478" s="22"/>
      <c r="X478" s="22"/>
    </row>
    <row r="479" spans="15:24" ht="15" customHeight="1" x14ac:dyDescent="0.25">
      <c r="O479" s="22"/>
      <c r="P479" s="22"/>
      <c r="Q479" s="22"/>
      <c r="R479" s="22"/>
      <c r="S479" s="22"/>
      <c r="T479" s="22"/>
      <c r="U479" s="22"/>
      <c r="V479" s="22"/>
      <c r="W479" s="22"/>
      <c r="X479" s="22"/>
    </row>
    <row r="480" spans="15:24" ht="15" customHeight="1" x14ac:dyDescent="0.25">
      <c r="O480" s="22"/>
      <c r="P480" s="22"/>
      <c r="Q480" s="22"/>
      <c r="R480" s="22"/>
      <c r="S480" s="22"/>
      <c r="T480" s="22"/>
      <c r="U480" s="22"/>
      <c r="V480" s="22"/>
      <c r="W480" s="22"/>
      <c r="X480" s="22"/>
    </row>
    <row r="481" spans="15:24" ht="15" customHeight="1" x14ac:dyDescent="0.25">
      <c r="O481" s="22"/>
      <c r="P481" s="22"/>
      <c r="Q481" s="22"/>
      <c r="R481" s="22"/>
      <c r="S481" s="22"/>
      <c r="T481" s="22"/>
      <c r="U481" s="22"/>
      <c r="V481" s="22"/>
      <c r="W481" s="22"/>
      <c r="X481" s="22"/>
    </row>
    <row r="482" spans="15:24" ht="15" customHeight="1" x14ac:dyDescent="0.25">
      <c r="O482" s="22"/>
      <c r="P482" s="22"/>
      <c r="Q482" s="22"/>
      <c r="R482" s="22"/>
      <c r="S482" s="22"/>
      <c r="T482" s="22"/>
      <c r="U482" s="22"/>
      <c r="V482" s="22"/>
      <c r="W482" s="22"/>
      <c r="X482" s="22"/>
    </row>
    <row r="483" spans="15:24" ht="15" customHeight="1" x14ac:dyDescent="0.25">
      <c r="O483" s="22"/>
      <c r="P483" s="22"/>
      <c r="Q483" s="22"/>
      <c r="R483" s="22"/>
      <c r="S483" s="22"/>
      <c r="T483" s="22"/>
      <c r="U483" s="22"/>
      <c r="V483" s="22"/>
      <c r="W483" s="22"/>
      <c r="X483" s="22"/>
    </row>
    <row r="484" spans="15:24" ht="15" customHeight="1" x14ac:dyDescent="0.25">
      <c r="O484" s="22"/>
      <c r="P484" s="22"/>
      <c r="Q484" s="22"/>
      <c r="R484" s="22"/>
      <c r="S484" s="22"/>
      <c r="T484" s="22"/>
      <c r="U484" s="22"/>
      <c r="V484" s="22"/>
      <c r="W484" s="22"/>
      <c r="X484" s="22"/>
    </row>
    <row r="485" spans="15:24" ht="15" customHeight="1" x14ac:dyDescent="0.25">
      <c r="O485" s="22"/>
      <c r="P485" s="22"/>
      <c r="Q485" s="22"/>
      <c r="R485" s="22"/>
      <c r="S485" s="22"/>
      <c r="T485" s="22"/>
      <c r="U485" s="22"/>
      <c r="V485" s="22"/>
      <c r="W485" s="22"/>
      <c r="X485" s="22"/>
    </row>
    <row r="486" spans="15:24" ht="15" customHeight="1" x14ac:dyDescent="0.25">
      <c r="O486" s="22"/>
      <c r="P486" s="22"/>
      <c r="Q486" s="22"/>
      <c r="R486" s="22"/>
      <c r="S486" s="22"/>
      <c r="T486" s="22"/>
      <c r="U486" s="22"/>
      <c r="V486" s="22"/>
      <c r="W486" s="22"/>
      <c r="X486" s="22"/>
    </row>
    <row r="487" spans="15:24" ht="15" customHeight="1" x14ac:dyDescent="0.25">
      <c r="O487" s="22"/>
      <c r="P487" s="22"/>
      <c r="Q487" s="22"/>
      <c r="R487" s="22"/>
      <c r="S487" s="22"/>
      <c r="T487" s="22"/>
      <c r="U487" s="22"/>
      <c r="V487" s="22"/>
      <c r="W487" s="22"/>
      <c r="X487" s="22"/>
    </row>
    <row r="488" spans="15:24" ht="15" customHeight="1" x14ac:dyDescent="0.25">
      <c r="O488" s="22"/>
      <c r="P488" s="22"/>
      <c r="Q488" s="22"/>
      <c r="R488" s="22"/>
      <c r="S488" s="22"/>
      <c r="T488" s="22"/>
      <c r="U488" s="22"/>
      <c r="V488" s="22"/>
      <c r="W488" s="22"/>
      <c r="X488" s="22"/>
    </row>
    <row r="489" spans="15:24" ht="15" customHeight="1" x14ac:dyDescent="0.25">
      <c r="O489" s="22"/>
      <c r="P489" s="22"/>
      <c r="Q489" s="22"/>
      <c r="R489" s="22"/>
      <c r="S489" s="22"/>
      <c r="T489" s="22"/>
      <c r="U489" s="22"/>
      <c r="V489" s="22"/>
      <c r="W489" s="22"/>
      <c r="X489" s="22"/>
    </row>
    <row r="490" spans="15:24" ht="15" customHeight="1" x14ac:dyDescent="0.25">
      <c r="O490" s="22"/>
      <c r="P490" s="22"/>
      <c r="Q490" s="22"/>
      <c r="R490" s="22"/>
      <c r="S490" s="22"/>
      <c r="T490" s="22"/>
      <c r="U490" s="22"/>
      <c r="V490" s="22"/>
      <c r="W490" s="22"/>
      <c r="X490" s="22"/>
    </row>
    <row r="491" spans="15:24" ht="15" customHeight="1" x14ac:dyDescent="0.25">
      <c r="O491" s="22"/>
      <c r="P491" s="22"/>
      <c r="Q491" s="22"/>
      <c r="R491" s="22"/>
      <c r="S491" s="22"/>
      <c r="T491" s="22"/>
      <c r="U491" s="22"/>
      <c r="V491" s="22"/>
      <c r="W491" s="22"/>
      <c r="X491" s="22"/>
    </row>
    <row r="492" spans="15:24" ht="15" customHeight="1" x14ac:dyDescent="0.25">
      <c r="O492" s="22"/>
      <c r="P492" s="22"/>
      <c r="Q492" s="22"/>
      <c r="R492" s="22"/>
      <c r="S492" s="22"/>
      <c r="T492" s="22"/>
      <c r="U492" s="22"/>
      <c r="V492" s="22"/>
      <c r="W492" s="22"/>
      <c r="X492" s="22"/>
    </row>
    <row r="493" spans="15:24" ht="15" customHeight="1" x14ac:dyDescent="0.25">
      <c r="O493" s="22"/>
      <c r="P493" s="22"/>
      <c r="Q493" s="22"/>
      <c r="R493" s="22"/>
      <c r="S493" s="22"/>
      <c r="T493" s="22"/>
      <c r="U493" s="22"/>
      <c r="V493" s="22"/>
      <c r="W493" s="22"/>
      <c r="X493" s="22"/>
    </row>
    <row r="494" spans="15:24" ht="15" customHeight="1" x14ac:dyDescent="0.25">
      <c r="O494" s="22"/>
      <c r="P494" s="22"/>
      <c r="Q494" s="22"/>
      <c r="R494" s="22"/>
      <c r="S494" s="22"/>
      <c r="T494" s="22"/>
      <c r="U494" s="22"/>
      <c r="V494" s="22"/>
      <c r="W494" s="22"/>
      <c r="X494" s="22"/>
    </row>
    <row r="495" spans="15:24" ht="15" customHeight="1" x14ac:dyDescent="0.25">
      <c r="O495" s="22"/>
      <c r="P495" s="22"/>
      <c r="Q495" s="22"/>
      <c r="R495" s="22"/>
      <c r="S495" s="22"/>
      <c r="T495" s="22"/>
      <c r="U495" s="22"/>
      <c r="V495" s="22"/>
      <c r="W495" s="22"/>
      <c r="X495" s="22"/>
    </row>
    <row r="496" spans="15:24" ht="15" customHeight="1" x14ac:dyDescent="0.25">
      <c r="O496" s="22"/>
      <c r="P496" s="22"/>
      <c r="Q496" s="22"/>
      <c r="R496" s="22"/>
      <c r="S496" s="22"/>
      <c r="T496" s="22"/>
      <c r="U496" s="22"/>
      <c r="V496" s="22"/>
      <c r="W496" s="22"/>
      <c r="X496" s="22"/>
    </row>
    <row r="497" spans="15:24" ht="15" customHeight="1" x14ac:dyDescent="0.25">
      <c r="O497" s="22"/>
      <c r="P497" s="22"/>
      <c r="Q497" s="22"/>
      <c r="R497" s="22"/>
      <c r="S497" s="22"/>
      <c r="T497" s="22"/>
      <c r="U497" s="22"/>
      <c r="V497" s="22"/>
      <c r="W497" s="22"/>
      <c r="X497" s="22"/>
    </row>
    <row r="498" spans="15:24" ht="15" customHeight="1" x14ac:dyDescent="0.25">
      <c r="O498" s="22"/>
      <c r="P498" s="22"/>
      <c r="Q498" s="22"/>
      <c r="R498" s="22"/>
      <c r="S498" s="22"/>
      <c r="T498" s="22"/>
      <c r="U498" s="22"/>
      <c r="V498" s="22"/>
      <c r="W498" s="22"/>
      <c r="X498" s="22"/>
    </row>
    <row r="499" spans="15:24" ht="15" customHeight="1" x14ac:dyDescent="0.25">
      <c r="O499" s="22"/>
      <c r="P499" s="22"/>
      <c r="Q499" s="22"/>
      <c r="R499" s="22"/>
      <c r="S499" s="22"/>
      <c r="T499" s="22"/>
      <c r="U499" s="22"/>
      <c r="V499" s="22"/>
      <c r="W499" s="22"/>
      <c r="X499" s="22"/>
    </row>
    <row r="500" spans="15:24" ht="15" customHeight="1" x14ac:dyDescent="0.25">
      <c r="O500" s="22"/>
      <c r="P500" s="22"/>
      <c r="Q500" s="22"/>
      <c r="R500" s="22"/>
      <c r="S500" s="22"/>
      <c r="T500" s="22"/>
      <c r="U500" s="22"/>
      <c r="V500" s="22"/>
      <c r="W500" s="22"/>
      <c r="X500" s="22"/>
    </row>
    <row r="501" spans="15:24" ht="15" customHeight="1" x14ac:dyDescent="0.25">
      <c r="O501" s="22"/>
      <c r="P501" s="22"/>
      <c r="Q501" s="22"/>
      <c r="R501" s="22"/>
      <c r="S501" s="22"/>
      <c r="T501" s="22"/>
      <c r="U501" s="22"/>
      <c r="V501" s="22"/>
      <c r="W501" s="22"/>
      <c r="X501" s="22"/>
    </row>
    <row r="502" spans="15:24" ht="15" customHeight="1" x14ac:dyDescent="0.25">
      <c r="O502" s="22"/>
      <c r="P502" s="22"/>
      <c r="Q502" s="22"/>
      <c r="R502" s="22"/>
      <c r="S502" s="22"/>
      <c r="T502" s="22"/>
      <c r="U502" s="22"/>
      <c r="V502" s="22"/>
      <c r="W502" s="22"/>
      <c r="X502" s="22"/>
    </row>
    <row r="503" spans="15:24" ht="15" customHeight="1" x14ac:dyDescent="0.25">
      <c r="O503" s="22"/>
      <c r="P503" s="22"/>
      <c r="Q503" s="22"/>
      <c r="R503" s="22"/>
      <c r="S503" s="22"/>
      <c r="T503" s="22"/>
      <c r="U503" s="22"/>
      <c r="V503" s="22"/>
      <c r="W503" s="22"/>
      <c r="X503" s="22"/>
    </row>
    <row r="504" spans="15:24" ht="15" customHeight="1" x14ac:dyDescent="0.25">
      <c r="O504" s="22"/>
      <c r="P504" s="22"/>
      <c r="Q504" s="22"/>
      <c r="R504" s="22"/>
      <c r="S504" s="22"/>
      <c r="T504" s="22"/>
      <c r="U504" s="22"/>
      <c r="V504" s="22"/>
      <c r="W504" s="22"/>
      <c r="X504" s="22"/>
    </row>
    <row r="505" spans="15:24" ht="15" customHeight="1" x14ac:dyDescent="0.25">
      <c r="O505" s="22"/>
      <c r="P505" s="22"/>
      <c r="Q505" s="22"/>
      <c r="R505" s="22"/>
      <c r="S505" s="22"/>
      <c r="T505" s="22"/>
      <c r="U505" s="22"/>
      <c r="V505" s="22"/>
      <c r="W505" s="22"/>
      <c r="X505" s="22"/>
    </row>
    <row r="506" spans="15:24" ht="15" customHeight="1" x14ac:dyDescent="0.25">
      <c r="O506" s="22"/>
      <c r="P506" s="22"/>
      <c r="Q506" s="22"/>
      <c r="R506" s="22"/>
      <c r="S506" s="22"/>
      <c r="T506" s="22"/>
      <c r="U506" s="22"/>
      <c r="V506" s="22"/>
      <c r="W506" s="22"/>
      <c r="X506" s="22"/>
    </row>
    <row r="507" spans="15:24" ht="15" customHeight="1" x14ac:dyDescent="0.25">
      <c r="O507" s="22"/>
      <c r="P507" s="22"/>
      <c r="Q507" s="22"/>
      <c r="R507" s="22"/>
      <c r="S507" s="22"/>
      <c r="T507" s="22"/>
      <c r="U507" s="22"/>
      <c r="V507" s="22"/>
      <c r="W507" s="22"/>
      <c r="X507" s="22"/>
    </row>
    <row r="508" spans="15:24" ht="15" customHeight="1" x14ac:dyDescent="0.25">
      <c r="O508" s="22"/>
      <c r="P508" s="22"/>
      <c r="Q508" s="22"/>
      <c r="R508" s="22"/>
      <c r="S508" s="22"/>
      <c r="T508" s="22"/>
      <c r="U508" s="22"/>
      <c r="V508" s="22"/>
      <c r="W508" s="22"/>
      <c r="X508" s="22"/>
    </row>
    <row r="509" spans="15:24" ht="15" customHeight="1" x14ac:dyDescent="0.25">
      <c r="O509" s="22"/>
      <c r="P509" s="22"/>
      <c r="Q509" s="22"/>
      <c r="R509" s="22"/>
      <c r="S509" s="22"/>
      <c r="T509" s="22"/>
      <c r="U509" s="22"/>
      <c r="V509" s="22"/>
      <c r="W509" s="22"/>
      <c r="X509" s="22"/>
    </row>
    <row r="510" spans="15:24" ht="15" customHeight="1" x14ac:dyDescent="0.25">
      <c r="O510" s="22"/>
      <c r="P510" s="22"/>
      <c r="Q510" s="22"/>
      <c r="R510" s="22"/>
      <c r="S510" s="22"/>
      <c r="T510" s="22"/>
      <c r="U510" s="22"/>
      <c r="V510" s="22"/>
      <c r="W510" s="22"/>
      <c r="X510" s="22"/>
    </row>
    <row r="511" spans="15:24" ht="15" customHeight="1" x14ac:dyDescent="0.25">
      <c r="O511" s="22"/>
      <c r="P511" s="22"/>
      <c r="Q511" s="22"/>
      <c r="R511" s="22"/>
      <c r="S511" s="22"/>
      <c r="T511" s="22"/>
      <c r="U511" s="22"/>
      <c r="V511" s="22"/>
      <c r="W511" s="22"/>
      <c r="X511" s="22"/>
    </row>
    <row r="512" spans="15:24" ht="15" customHeight="1" x14ac:dyDescent="0.25">
      <c r="O512" s="22"/>
      <c r="P512" s="22"/>
      <c r="Q512" s="22"/>
      <c r="R512" s="22"/>
      <c r="S512" s="22"/>
      <c r="T512" s="22"/>
      <c r="U512" s="22"/>
      <c r="V512" s="22"/>
      <c r="W512" s="22"/>
      <c r="X512" s="22"/>
    </row>
    <row r="513" spans="15:24" ht="15" customHeight="1" x14ac:dyDescent="0.25">
      <c r="O513" s="22"/>
      <c r="P513" s="22"/>
      <c r="Q513" s="22"/>
      <c r="R513" s="22"/>
      <c r="S513" s="22"/>
      <c r="T513" s="22"/>
      <c r="U513" s="22"/>
      <c r="V513" s="22"/>
      <c r="W513" s="22"/>
      <c r="X513" s="22"/>
    </row>
    <row r="514" spans="15:24" ht="15" customHeight="1" x14ac:dyDescent="0.25">
      <c r="O514" s="22"/>
      <c r="P514" s="22"/>
      <c r="Q514" s="22"/>
      <c r="R514" s="22"/>
      <c r="S514" s="22"/>
      <c r="T514" s="22"/>
      <c r="U514" s="22"/>
      <c r="V514" s="22"/>
      <c r="W514" s="22"/>
      <c r="X514" s="22"/>
    </row>
    <row r="515" spans="15:24" ht="15" customHeight="1" x14ac:dyDescent="0.25">
      <c r="O515" s="22"/>
      <c r="P515" s="22"/>
      <c r="Q515" s="22"/>
      <c r="R515" s="22"/>
      <c r="S515" s="22"/>
      <c r="T515" s="22"/>
      <c r="U515" s="22"/>
      <c r="V515" s="22"/>
      <c r="W515" s="22"/>
      <c r="X515" s="22"/>
    </row>
    <row r="516" spans="15:24" ht="15" customHeight="1" x14ac:dyDescent="0.25">
      <c r="O516" s="22"/>
      <c r="P516" s="22"/>
      <c r="Q516" s="22"/>
      <c r="R516" s="22"/>
      <c r="S516" s="22"/>
      <c r="T516" s="22"/>
      <c r="U516" s="22"/>
      <c r="V516" s="22"/>
      <c r="W516" s="22"/>
      <c r="X516" s="22"/>
    </row>
    <row r="517" spans="15:24" ht="15" customHeight="1" x14ac:dyDescent="0.25">
      <c r="O517" s="22"/>
      <c r="P517" s="22"/>
      <c r="Q517" s="22"/>
      <c r="R517" s="22"/>
      <c r="S517" s="22"/>
      <c r="T517" s="22"/>
      <c r="U517" s="22"/>
      <c r="V517" s="22"/>
      <c r="W517" s="22"/>
      <c r="X517" s="22"/>
    </row>
    <row r="518" spans="15:24" ht="15" customHeight="1" x14ac:dyDescent="0.25">
      <c r="O518" s="22"/>
      <c r="P518" s="22"/>
      <c r="Q518" s="22"/>
      <c r="R518" s="22"/>
      <c r="S518" s="22"/>
      <c r="T518" s="22"/>
      <c r="U518" s="22"/>
      <c r="V518" s="22"/>
      <c r="W518" s="22"/>
      <c r="X518" s="22"/>
    </row>
    <row r="519" spans="15:24" ht="15" customHeight="1" x14ac:dyDescent="0.25">
      <c r="O519" s="22"/>
      <c r="P519" s="22"/>
      <c r="Q519" s="22"/>
      <c r="R519" s="22"/>
      <c r="S519" s="22"/>
      <c r="T519" s="22"/>
      <c r="U519" s="22"/>
      <c r="V519" s="22"/>
      <c r="W519" s="22"/>
      <c r="X519" s="22"/>
    </row>
    <row r="520" spans="15:24" ht="15" customHeight="1" x14ac:dyDescent="0.25">
      <c r="O520" s="22"/>
      <c r="P520" s="22"/>
      <c r="Q520" s="22"/>
      <c r="R520" s="22"/>
      <c r="S520" s="22"/>
      <c r="T520" s="22"/>
      <c r="U520" s="22"/>
      <c r="V520" s="22"/>
      <c r="W520" s="22"/>
      <c r="X520" s="22"/>
    </row>
    <row r="521" spans="15:24" ht="15" customHeight="1" x14ac:dyDescent="0.25">
      <c r="O521" s="22"/>
      <c r="P521" s="22"/>
      <c r="Q521" s="22"/>
      <c r="R521" s="22"/>
      <c r="S521" s="22"/>
      <c r="T521" s="22"/>
      <c r="U521" s="22"/>
      <c r="V521" s="22"/>
      <c r="W521" s="22"/>
      <c r="X521" s="22"/>
    </row>
    <row r="522" spans="15:24" ht="15" customHeight="1" x14ac:dyDescent="0.25">
      <c r="O522" s="22"/>
      <c r="P522" s="22"/>
      <c r="Q522" s="22"/>
      <c r="R522" s="22"/>
      <c r="S522" s="22"/>
      <c r="T522" s="22"/>
      <c r="U522" s="22"/>
      <c r="V522" s="22"/>
      <c r="W522" s="22"/>
      <c r="X522" s="22"/>
    </row>
    <row r="523" spans="15:24" ht="15" customHeight="1" x14ac:dyDescent="0.25">
      <c r="O523" s="22"/>
      <c r="P523" s="22"/>
      <c r="Q523" s="22"/>
      <c r="R523" s="22"/>
      <c r="S523" s="22"/>
      <c r="T523" s="22"/>
      <c r="U523" s="22"/>
      <c r="V523" s="22"/>
      <c r="W523" s="22"/>
      <c r="X523" s="22"/>
    </row>
    <row r="524" spans="15:24" ht="15" customHeight="1" x14ac:dyDescent="0.25">
      <c r="O524" s="22"/>
      <c r="P524" s="22"/>
      <c r="Q524" s="22"/>
      <c r="R524" s="22"/>
      <c r="S524" s="22"/>
      <c r="T524" s="22"/>
      <c r="U524" s="22"/>
      <c r="V524" s="22"/>
      <c r="W524" s="22"/>
      <c r="X524" s="22"/>
    </row>
    <row r="525" spans="15:24" ht="15" customHeight="1" x14ac:dyDescent="0.25">
      <c r="O525" s="22"/>
      <c r="P525" s="22"/>
      <c r="Q525" s="22"/>
      <c r="R525" s="22"/>
      <c r="S525" s="22"/>
      <c r="T525" s="22"/>
      <c r="U525" s="22"/>
      <c r="V525" s="22"/>
      <c r="W525" s="22"/>
      <c r="X525" s="22"/>
    </row>
    <row r="526" spans="15:24" ht="15" customHeight="1" x14ac:dyDescent="0.25">
      <c r="O526" s="22"/>
      <c r="P526" s="22"/>
      <c r="Q526" s="22"/>
      <c r="R526" s="22"/>
      <c r="S526" s="22"/>
      <c r="T526" s="22"/>
      <c r="U526" s="22"/>
      <c r="V526" s="22"/>
      <c r="W526" s="22"/>
      <c r="X526" s="22"/>
    </row>
    <row r="527" spans="15:24" ht="15" customHeight="1" x14ac:dyDescent="0.25">
      <c r="O527" s="22"/>
      <c r="P527" s="22"/>
      <c r="Q527" s="22"/>
      <c r="R527" s="22"/>
      <c r="S527" s="22"/>
      <c r="T527" s="22"/>
      <c r="U527" s="22"/>
      <c r="V527" s="22"/>
      <c r="W527" s="22"/>
      <c r="X527" s="22"/>
    </row>
    <row r="528" spans="15:24" ht="15" customHeight="1" x14ac:dyDescent="0.25">
      <c r="O528" s="22"/>
      <c r="P528" s="22"/>
      <c r="Q528" s="22"/>
      <c r="R528" s="22"/>
      <c r="S528" s="22"/>
      <c r="T528" s="22"/>
      <c r="U528" s="22"/>
      <c r="V528" s="22"/>
      <c r="W528" s="22"/>
      <c r="X528" s="22"/>
    </row>
    <row r="529" spans="15:24" ht="15" customHeight="1" x14ac:dyDescent="0.25">
      <c r="O529" s="22"/>
      <c r="P529" s="22"/>
      <c r="Q529" s="22"/>
      <c r="R529" s="22"/>
      <c r="S529" s="22"/>
      <c r="T529" s="22"/>
      <c r="U529" s="22"/>
      <c r="V529" s="22"/>
      <c r="W529" s="22"/>
      <c r="X529" s="22"/>
    </row>
    <row r="530" spans="15:24" ht="15" customHeight="1" x14ac:dyDescent="0.25">
      <c r="O530" s="22"/>
      <c r="P530" s="22"/>
      <c r="Q530" s="22"/>
      <c r="R530" s="22"/>
      <c r="S530" s="22"/>
      <c r="T530" s="22"/>
      <c r="U530" s="22"/>
      <c r="V530" s="22"/>
      <c r="W530" s="22"/>
      <c r="X530" s="22"/>
    </row>
    <row r="531" spans="15:24" ht="15" customHeight="1" x14ac:dyDescent="0.25">
      <c r="O531" s="22"/>
      <c r="P531" s="22"/>
      <c r="Q531" s="22"/>
      <c r="R531" s="22"/>
      <c r="S531" s="22"/>
      <c r="T531" s="22"/>
      <c r="U531" s="22"/>
      <c r="V531" s="22"/>
      <c r="W531" s="22"/>
      <c r="X531" s="22"/>
    </row>
    <row r="532" spans="15:24" ht="15" customHeight="1" x14ac:dyDescent="0.25">
      <c r="O532" s="22"/>
      <c r="P532" s="22"/>
      <c r="Q532" s="22"/>
      <c r="R532" s="22"/>
      <c r="S532" s="22"/>
      <c r="T532" s="22"/>
      <c r="U532" s="22"/>
      <c r="V532" s="22"/>
      <c r="W532" s="22"/>
      <c r="X532" s="22"/>
    </row>
    <row r="533" spans="15:24" ht="15" customHeight="1" x14ac:dyDescent="0.25">
      <c r="O533" s="22"/>
      <c r="P533" s="22"/>
      <c r="Q533" s="22"/>
      <c r="R533" s="22"/>
      <c r="S533" s="22"/>
      <c r="T533" s="22"/>
      <c r="U533" s="22"/>
      <c r="V533" s="22"/>
      <c r="W533" s="22"/>
      <c r="X533" s="22"/>
    </row>
    <row r="534" spans="15:24" ht="15" customHeight="1" x14ac:dyDescent="0.25">
      <c r="O534" s="22"/>
      <c r="P534" s="22"/>
      <c r="Q534" s="22"/>
      <c r="R534" s="22"/>
      <c r="S534" s="22"/>
      <c r="T534" s="22"/>
      <c r="U534" s="22"/>
      <c r="V534" s="22"/>
      <c r="W534" s="22"/>
      <c r="X534" s="22"/>
    </row>
    <row r="535" spans="15:24" ht="15" customHeight="1" x14ac:dyDescent="0.25">
      <c r="O535" s="22"/>
      <c r="P535" s="22"/>
      <c r="Q535" s="22"/>
      <c r="R535" s="22"/>
      <c r="S535" s="22"/>
      <c r="T535" s="22"/>
      <c r="U535" s="22"/>
      <c r="V535" s="22"/>
      <c r="W535" s="22"/>
      <c r="X535" s="22"/>
    </row>
    <row r="536" spans="15:24" ht="15" customHeight="1" x14ac:dyDescent="0.25">
      <c r="O536" s="22"/>
      <c r="P536" s="22"/>
      <c r="Q536" s="22"/>
      <c r="R536" s="22"/>
      <c r="S536" s="22"/>
      <c r="T536" s="22"/>
      <c r="U536" s="22"/>
      <c r="V536" s="22"/>
      <c r="W536" s="22"/>
      <c r="X536" s="22"/>
    </row>
    <row r="537" spans="15:24" ht="15" customHeight="1" x14ac:dyDescent="0.25">
      <c r="O537" s="22"/>
      <c r="P537" s="22"/>
      <c r="Q537" s="22"/>
      <c r="R537" s="22"/>
      <c r="S537" s="22"/>
      <c r="T537" s="22"/>
      <c r="U537" s="22"/>
      <c r="V537" s="22"/>
      <c r="W537" s="22"/>
      <c r="X537" s="22"/>
    </row>
    <row r="538" spans="15:24" ht="15" customHeight="1" x14ac:dyDescent="0.25">
      <c r="O538" s="22"/>
      <c r="P538" s="22"/>
      <c r="Q538" s="22"/>
      <c r="R538" s="22"/>
      <c r="S538" s="22"/>
      <c r="T538" s="22"/>
      <c r="U538" s="22"/>
      <c r="V538" s="22"/>
      <c r="W538" s="22"/>
      <c r="X538" s="22"/>
    </row>
    <row r="539" spans="15:24" ht="15" customHeight="1" x14ac:dyDescent="0.25">
      <c r="O539" s="22"/>
      <c r="P539" s="22"/>
      <c r="Q539" s="22"/>
      <c r="R539" s="22"/>
      <c r="S539" s="22"/>
      <c r="T539" s="22"/>
      <c r="U539" s="22"/>
      <c r="V539" s="22"/>
      <c r="W539" s="22"/>
      <c r="X539" s="22"/>
    </row>
    <row r="540" spans="15:24" ht="15" customHeight="1" x14ac:dyDescent="0.25">
      <c r="O540" s="22"/>
      <c r="P540" s="22"/>
      <c r="Q540" s="22"/>
      <c r="R540" s="22"/>
      <c r="S540" s="22"/>
      <c r="T540" s="22"/>
      <c r="U540" s="22"/>
      <c r="V540" s="22"/>
      <c r="W540" s="22"/>
      <c r="X540" s="22"/>
    </row>
    <row r="541" spans="15:24" ht="15" customHeight="1" x14ac:dyDescent="0.25">
      <c r="O541" s="22"/>
      <c r="P541" s="22"/>
      <c r="Q541" s="22"/>
      <c r="R541" s="22"/>
      <c r="S541" s="22"/>
      <c r="T541" s="22"/>
      <c r="U541" s="22"/>
      <c r="V541" s="22"/>
      <c r="W541" s="22"/>
      <c r="X541" s="22"/>
    </row>
    <row r="542" spans="15:24" ht="15" customHeight="1" x14ac:dyDescent="0.25">
      <c r="O542" s="22"/>
      <c r="P542" s="22"/>
      <c r="Q542" s="22"/>
      <c r="R542" s="22"/>
      <c r="S542" s="22"/>
      <c r="T542" s="22"/>
      <c r="U542" s="22"/>
      <c r="V542" s="22"/>
      <c r="W542" s="22"/>
      <c r="X542" s="22"/>
    </row>
    <row r="543" spans="15:24" ht="15" customHeight="1" x14ac:dyDescent="0.25">
      <c r="O543" s="22"/>
      <c r="P543" s="22"/>
      <c r="Q543" s="22"/>
      <c r="R543" s="22"/>
      <c r="S543" s="22"/>
      <c r="T543" s="22"/>
      <c r="U543" s="22"/>
      <c r="V543" s="22"/>
      <c r="W543" s="22"/>
      <c r="X543" s="22"/>
    </row>
    <row r="544" spans="15:24" ht="15" customHeight="1" x14ac:dyDescent="0.25">
      <c r="O544" s="22"/>
      <c r="P544" s="22"/>
      <c r="Q544" s="22"/>
      <c r="R544" s="22"/>
      <c r="S544" s="22"/>
      <c r="T544" s="22"/>
      <c r="U544" s="22"/>
      <c r="V544" s="22"/>
      <c r="W544" s="22"/>
      <c r="X544" s="22"/>
    </row>
    <row r="545" spans="15:24" ht="15" customHeight="1" x14ac:dyDescent="0.25">
      <c r="O545" s="22"/>
      <c r="P545" s="22"/>
      <c r="Q545" s="22"/>
      <c r="R545" s="22"/>
      <c r="S545" s="22"/>
      <c r="T545" s="22"/>
      <c r="U545" s="22"/>
      <c r="V545" s="22"/>
      <c r="W545" s="22"/>
      <c r="X545" s="22"/>
    </row>
    <row r="546" spans="15:24" ht="15" customHeight="1" x14ac:dyDescent="0.25">
      <c r="O546" s="22"/>
      <c r="P546" s="22"/>
      <c r="Q546" s="22"/>
      <c r="R546" s="22"/>
      <c r="S546" s="22"/>
      <c r="T546" s="22"/>
      <c r="U546" s="22"/>
      <c r="V546" s="22"/>
      <c r="W546" s="22"/>
      <c r="X546" s="22"/>
    </row>
    <row r="547" spans="15:24" ht="15" customHeight="1" x14ac:dyDescent="0.25">
      <c r="O547" s="22"/>
      <c r="P547" s="22"/>
      <c r="Q547" s="22"/>
      <c r="R547" s="22"/>
      <c r="S547" s="22"/>
      <c r="T547" s="22"/>
      <c r="U547" s="22"/>
      <c r="V547" s="22"/>
      <c r="W547" s="22"/>
      <c r="X547" s="22"/>
    </row>
    <row r="548" spans="15:24" ht="15" customHeight="1" x14ac:dyDescent="0.25">
      <c r="O548" s="22"/>
      <c r="P548" s="22"/>
      <c r="Q548" s="22"/>
      <c r="R548" s="22"/>
      <c r="S548" s="22"/>
      <c r="T548" s="22"/>
      <c r="U548" s="22"/>
      <c r="V548" s="22"/>
      <c r="W548" s="22"/>
      <c r="X548" s="22"/>
    </row>
    <row r="549" spans="15:24" ht="15" customHeight="1" x14ac:dyDescent="0.25">
      <c r="O549" s="22"/>
      <c r="P549" s="22"/>
      <c r="Q549" s="22"/>
      <c r="R549" s="22"/>
      <c r="S549" s="22"/>
      <c r="T549" s="22"/>
      <c r="U549" s="22"/>
      <c r="V549" s="22"/>
      <c r="W549" s="22"/>
      <c r="X549" s="22"/>
    </row>
    <row r="550" spans="15:24" ht="15" customHeight="1" x14ac:dyDescent="0.25">
      <c r="O550" s="22"/>
      <c r="P550" s="22"/>
      <c r="Q550" s="22"/>
      <c r="R550" s="22"/>
      <c r="S550" s="22"/>
      <c r="T550" s="22"/>
      <c r="U550" s="22"/>
      <c r="V550" s="22"/>
      <c r="W550" s="22"/>
      <c r="X550" s="22"/>
    </row>
    <row r="551" spans="15:24" ht="15" customHeight="1" x14ac:dyDescent="0.25">
      <c r="O551" s="22"/>
      <c r="P551" s="22"/>
      <c r="Q551" s="22"/>
      <c r="R551" s="22"/>
      <c r="S551" s="22"/>
      <c r="T551" s="22"/>
      <c r="U551" s="22"/>
      <c r="V551" s="22"/>
      <c r="W551" s="22"/>
      <c r="X551" s="22"/>
    </row>
    <row r="552" spans="15:24" ht="15" customHeight="1" x14ac:dyDescent="0.25">
      <c r="O552" s="22"/>
      <c r="P552" s="22"/>
      <c r="Q552" s="22"/>
      <c r="R552" s="22"/>
      <c r="S552" s="22"/>
      <c r="T552" s="22"/>
      <c r="U552" s="22"/>
      <c r="V552" s="22"/>
      <c r="W552" s="22"/>
      <c r="X552" s="22"/>
    </row>
    <row r="553" spans="15:24" ht="15" customHeight="1" x14ac:dyDescent="0.25">
      <c r="O553" s="22"/>
      <c r="P553" s="22"/>
      <c r="Q553" s="22"/>
      <c r="R553" s="22"/>
      <c r="S553" s="22"/>
      <c r="T553" s="22"/>
      <c r="U553" s="22"/>
      <c r="V553" s="22"/>
      <c r="W553" s="22"/>
      <c r="X553" s="22"/>
    </row>
    <row r="554" spans="15:24" ht="15" customHeight="1" x14ac:dyDescent="0.25">
      <c r="O554" s="22"/>
      <c r="P554" s="22"/>
      <c r="Q554" s="22"/>
      <c r="R554" s="22"/>
      <c r="S554" s="22"/>
      <c r="T554" s="22"/>
      <c r="U554" s="22"/>
      <c r="V554" s="22"/>
      <c r="W554" s="22"/>
      <c r="X554" s="22"/>
    </row>
    <row r="555" spans="15:24" ht="15" customHeight="1" x14ac:dyDescent="0.25">
      <c r="O555" s="22"/>
      <c r="P555" s="22"/>
      <c r="Q555" s="22"/>
      <c r="R555" s="22"/>
      <c r="S555" s="22"/>
      <c r="T555" s="22"/>
      <c r="U555" s="22"/>
      <c r="V555" s="22"/>
      <c r="W555" s="22"/>
      <c r="X555" s="22"/>
    </row>
    <row r="556" spans="15:24" ht="15" customHeight="1" x14ac:dyDescent="0.25">
      <c r="O556" s="22"/>
      <c r="P556" s="22"/>
      <c r="Q556" s="22"/>
      <c r="R556" s="22"/>
      <c r="S556" s="22"/>
      <c r="T556" s="22"/>
      <c r="U556" s="22"/>
      <c r="V556" s="22"/>
      <c r="W556" s="22"/>
      <c r="X556" s="22"/>
    </row>
    <row r="557" spans="15:24" ht="15" customHeight="1" x14ac:dyDescent="0.25">
      <c r="O557" s="22"/>
      <c r="P557" s="22"/>
      <c r="Q557" s="22"/>
      <c r="R557" s="22"/>
      <c r="S557" s="22"/>
      <c r="T557" s="22"/>
      <c r="U557" s="22"/>
      <c r="V557" s="22"/>
      <c r="W557" s="22"/>
      <c r="X557" s="22"/>
    </row>
    <row r="558" spans="15:24" ht="15" customHeight="1" x14ac:dyDescent="0.25">
      <c r="O558" s="22"/>
      <c r="P558" s="22"/>
      <c r="Q558" s="22"/>
      <c r="R558" s="22"/>
      <c r="S558" s="22"/>
      <c r="T558" s="22"/>
      <c r="U558" s="22"/>
      <c r="V558" s="22"/>
      <c r="W558" s="22"/>
      <c r="X558" s="22"/>
    </row>
    <row r="559" spans="15:24" ht="15" customHeight="1" x14ac:dyDescent="0.25">
      <c r="O559" s="22"/>
      <c r="P559" s="22"/>
      <c r="Q559" s="22"/>
      <c r="R559" s="22"/>
      <c r="S559" s="22"/>
      <c r="T559" s="22"/>
      <c r="U559" s="22"/>
      <c r="V559" s="22"/>
      <c r="W559" s="22"/>
      <c r="X559" s="22"/>
    </row>
    <row r="560" spans="15:24" ht="15" customHeight="1" x14ac:dyDescent="0.25">
      <c r="O560" s="22"/>
      <c r="P560" s="22"/>
      <c r="Q560" s="22"/>
      <c r="R560" s="22"/>
      <c r="S560" s="22"/>
      <c r="T560" s="22"/>
      <c r="U560" s="22"/>
      <c r="V560" s="22"/>
      <c r="W560" s="22"/>
      <c r="X560" s="22"/>
    </row>
    <row r="561" spans="15:24" ht="15" customHeight="1" x14ac:dyDescent="0.25">
      <c r="O561" s="22"/>
      <c r="P561" s="22"/>
      <c r="Q561" s="22"/>
      <c r="R561" s="22"/>
      <c r="S561" s="22"/>
      <c r="T561" s="22"/>
      <c r="U561" s="22"/>
      <c r="V561" s="22"/>
      <c r="W561" s="22"/>
      <c r="X561" s="22"/>
    </row>
    <row r="562" spans="15:24" ht="15" customHeight="1" x14ac:dyDescent="0.25">
      <c r="O562" s="22"/>
      <c r="P562" s="22"/>
      <c r="Q562" s="22"/>
      <c r="R562" s="22"/>
      <c r="S562" s="22"/>
      <c r="T562" s="22"/>
      <c r="U562" s="22"/>
      <c r="V562" s="22"/>
      <c r="W562" s="22"/>
      <c r="X562" s="22"/>
    </row>
    <row r="563" spans="15:24" ht="15" customHeight="1" x14ac:dyDescent="0.25">
      <c r="O563" s="22"/>
      <c r="P563" s="22"/>
      <c r="Q563" s="22"/>
      <c r="R563" s="22"/>
      <c r="S563" s="22"/>
      <c r="T563" s="22"/>
      <c r="U563" s="22"/>
      <c r="V563" s="22"/>
      <c r="W563" s="22"/>
      <c r="X563" s="22"/>
    </row>
    <row r="564" spans="15:24" ht="15" customHeight="1" x14ac:dyDescent="0.25">
      <c r="O564" s="22"/>
      <c r="P564" s="22"/>
      <c r="Q564" s="22"/>
      <c r="R564" s="22"/>
      <c r="S564" s="22"/>
      <c r="T564" s="22"/>
      <c r="U564" s="22"/>
      <c r="V564" s="22"/>
      <c r="W564" s="22"/>
      <c r="X564" s="22"/>
    </row>
    <row r="565" spans="15:24" ht="15" customHeight="1" x14ac:dyDescent="0.25">
      <c r="O565" s="22"/>
      <c r="P565" s="22"/>
      <c r="Q565" s="22"/>
      <c r="R565" s="22"/>
      <c r="S565" s="22"/>
      <c r="T565" s="22"/>
      <c r="U565" s="22"/>
      <c r="V565" s="22"/>
      <c r="W565" s="22"/>
      <c r="X565" s="22"/>
    </row>
    <row r="566" spans="15:24" ht="15" customHeight="1" x14ac:dyDescent="0.25">
      <c r="O566" s="22"/>
      <c r="P566" s="22"/>
      <c r="Q566" s="22"/>
      <c r="R566" s="22"/>
      <c r="S566" s="22"/>
      <c r="T566" s="22"/>
      <c r="U566" s="22"/>
      <c r="V566" s="22"/>
      <c r="W566" s="22"/>
      <c r="X566" s="22"/>
    </row>
    <row r="567" spans="15:24" ht="15" customHeight="1" x14ac:dyDescent="0.25">
      <c r="O567" s="22"/>
      <c r="P567" s="22"/>
      <c r="Q567" s="22"/>
      <c r="R567" s="22"/>
      <c r="S567" s="22"/>
      <c r="T567" s="22"/>
      <c r="U567" s="22"/>
      <c r="V567" s="22"/>
      <c r="W567" s="22"/>
      <c r="X567" s="22"/>
    </row>
    <row r="568" spans="15:24" ht="15" customHeight="1" x14ac:dyDescent="0.25">
      <c r="O568" s="22"/>
      <c r="P568" s="22"/>
      <c r="Q568" s="22"/>
      <c r="R568" s="22"/>
      <c r="S568" s="22"/>
      <c r="T568" s="22"/>
      <c r="U568" s="22"/>
      <c r="V568" s="22"/>
      <c r="W568" s="22"/>
      <c r="X568" s="22"/>
    </row>
    <row r="569" spans="15:24" ht="15" customHeight="1" x14ac:dyDescent="0.25">
      <c r="O569" s="22"/>
      <c r="P569" s="22"/>
      <c r="Q569" s="22"/>
      <c r="R569" s="22"/>
      <c r="S569" s="22"/>
      <c r="T569" s="22"/>
      <c r="U569" s="22"/>
      <c r="V569" s="22"/>
      <c r="W569" s="22"/>
      <c r="X569" s="22"/>
    </row>
    <row r="570" spans="15:24" ht="15" customHeight="1" x14ac:dyDescent="0.25">
      <c r="O570" s="22"/>
      <c r="P570" s="22"/>
      <c r="Q570" s="22"/>
      <c r="R570" s="22"/>
      <c r="S570" s="22"/>
      <c r="T570" s="22"/>
      <c r="U570" s="22"/>
      <c r="V570" s="22"/>
      <c r="W570" s="22"/>
      <c r="X570" s="22"/>
    </row>
    <row r="571" spans="15:24" ht="15" customHeight="1" x14ac:dyDescent="0.25">
      <c r="O571" s="22"/>
      <c r="P571" s="22"/>
      <c r="Q571" s="22"/>
      <c r="R571" s="22"/>
      <c r="S571" s="22"/>
      <c r="T571" s="22"/>
      <c r="U571" s="22"/>
      <c r="V571" s="22"/>
      <c r="W571" s="22"/>
      <c r="X571" s="22"/>
    </row>
    <row r="572" spans="15:24" ht="15" customHeight="1" x14ac:dyDescent="0.25">
      <c r="O572" s="22"/>
      <c r="P572" s="22"/>
      <c r="Q572" s="22"/>
      <c r="R572" s="22"/>
      <c r="S572" s="22"/>
      <c r="T572" s="22"/>
      <c r="U572" s="22"/>
      <c r="V572" s="22"/>
      <c r="W572" s="22"/>
      <c r="X572" s="22"/>
    </row>
    <row r="573" spans="15:24" ht="15" customHeight="1" x14ac:dyDescent="0.25">
      <c r="O573" s="22"/>
      <c r="P573" s="22"/>
      <c r="Q573" s="22"/>
      <c r="R573" s="22"/>
      <c r="S573" s="22"/>
      <c r="T573" s="22"/>
      <c r="U573" s="22"/>
      <c r="V573" s="22"/>
      <c r="W573" s="22"/>
      <c r="X573" s="22"/>
    </row>
    <row r="574" spans="15:24" ht="15" customHeight="1" x14ac:dyDescent="0.25">
      <c r="O574" s="22"/>
      <c r="P574" s="22"/>
      <c r="Q574" s="22"/>
      <c r="R574" s="22"/>
      <c r="S574" s="22"/>
      <c r="T574" s="22"/>
      <c r="U574" s="22"/>
      <c r="V574" s="22"/>
      <c r="W574" s="22"/>
      <c r="X574" s="22"/>
    </row>
    <row r="575" spans="15:24" ht="15" customHeight="1" x14ac:dyDescent="0.25">
      <c r="O575" s="22"/>
      <c r="P575" s="22"/>
      <c r="Q575" s="22"/>
      <c r="R575" s="22"/>
      <c r="S575" s="22"/>
      <c r="T575" s="22"/>
      <c r="U575" s="22"/>
      <c r="V575" s="22"/>
      <c r="W575" s="22"/>
      <c r="X575" s="22"/>
    </row>
    <row r="576" spans="15:24" ht="15" customHeight="1" x14ac:dyDescent="0.25">
      <c r="O576" s="22"/>
      <c r="P576" s="22"/>
      <c r="Q576" s="22"/>
      <c r="R576" s="22"/>
      <c r="S576" s="22"/>
      <c r="T576" s="22"/>
      <c r="U576" s="22"/>
      <c r="V576" s="22"/>
      <c r="W576" s="22"/>
      <c r="X576" s="22"/>
    </row>
    <row r="577" spans="15:24" ht="15" customHeight="1" x14ac:dyDescent="0.25">
      <c r="O577" s="22"/>
      <c r="P577" s="22"/>
      <c r="Q577" s="22"/>
      <c r="R577" s="22"/>
      <c r="S577" s="22"/>
      <c r="T577" s="22"/>
      <c r="U577" s="22"/>
      <c r="V577" s="22"/>
      <c r="W577" s="22"/>
      <c r="X577" s="22"/>
    </row>
    <row r="578" spans="15:24" ht="15" customHeight="1" x14ac:dyDescent="0.25">
      <c r="O578" s="22"/>
      <c r="P578" s="22"/>
      <c r="Q578" s="22"/>
      <c r="R578" s="22"/>
      <c r="S578" s="22"/>
      <c r="T578" s="22"/>
      <c r="U578" s="22"/>
      <c r="V578" s="22"/>
      <c r="W578" s="22"/>
      <c r="X578" s="22"/>
    </row>
    <row r="579" spans="15:24" ht="15" customHeight="1" x14ac:dyDescent="0.25">
      <c r="O579" s="22"/>
      <c r="P579" s="22"/>
      <c r="Q579" s="22"/>
      <c r="R579" s="22"/>
      <c r="S579" s="22"/>
      <c r="T579" s="22"/>
      <c r="U579" s="22"/>
      <c r="V579" s="22"/>
      <c r="W579" s="22"/>
      <c r="X579" s="22"/>
    </row>
    <row r="580" spans="15:24" ht="15" customHeight="1" x14ac:dyDescent="0.25">
      <c r="O580" s="22"/>
      <c r="P580" s="22"/>
      <c r="Q580" s="22"/>
      <c r="R580" s="22"/>
      <c r="S580" s="22"/>
      <c r="T580" s="22"/>
      <c r="U580" s="22"/>
      <c r="V580" s="22"/>
      <c r="W580" s="22"/>
      <c r="X580" s="22"/>
    </row>
    <row r="581" spans="15:24" ht="15" customHeight="1" x14ac:dyDescent="0.25">
      <c r="O581" s="22"/>
      <c r="P581" s="22"/>
      <c r="Q581" s="22"/>
      <c r="R581" s="22"/>
      <c r="S581" s="22"/>
      <c r="T581" s="22"/>
      <c r="U581" s="22"/>
      <c r="V581" s="22"/>
      <c r="W581" s="22"/>
      <c r="X581" s="22"/>
    </row>
    <row r="582" spans="15:24" ht="15" customHeight="1" x14ac:dyDescent="0.25">
      <c r="O582" s="22"/>
      <c r="P582" s="22"/>
      <c r="Q582" s="22"/>
      <c r="R582" s="22"/>
      <c r="S582" s="22"/>
      <c r="T582" s="22"/>
      <c r="U582" s="22"/>
      <c r="V582" s="22"/>
      <c r="W582" s="22"/>
      <c r="X582" s="22"/>
    </row>
    <row r="583" spans="15:24" ht="15" customHeight="1" x14ac:dyDescent="0.25">
      <c r="O583" s="22"/>
      <c r="P583" s="22"/>
      <c r="Q583" s="22"/>
      <c r="R583" s="22"/>
      <c r="S583" s="22"/>
      <c r="T583" s="22"/>
      <c r="U583" s="22"/>
      <c r="V583" s="22"/>
      <c r="W583" s="22"/>
      <c r="X583" s="22"/>
    </row>
    <row r="584" spans="15:24" ht="15" customHeight="1" x14ac:dyDescent="0.25">
      <c r="O584" s="22"/>
      <c r="P584" s="22"/>
      <c r="Q584" s="22"/>
      <c r="R584" s="22"/>
      <c r="S584" s="22"/>
      <c r="T584" s="22"/>
      <c r="U584" s="22"/>
      <c r="V584" s="22"/>
      <c r="W584" s="22"/>
      <c r="X584" s="22"/>
    </row>
    <row r="585" spans="15:24" ht="15" customHeight="1" x14ac:dyDescent="0.25">
      <c r="O585" s="22"/>
      <c r="P585" s="22"/>
      <c r="Q585" s="22"/>
      <c r="R585" s="22"/>
      <c r="S585" s="22"/>
      <c r="T585" s="22"/>
      <c r="U585" s="22"/>
      <c r="V585" s="22"/>
      <c r="W585" s="22"/>
      <c r="X585" s="22"/>
    </row>
    <row r="586" spans="15:24" ht="15" customHeight="1" x14ac:dyDescent="0.25">
      <c r="O586" s="22"/>
      <c r="P586" s="22"/>
      <c r="Q586" s="22"/>
      <c r="R586" s="22"/>
      <c r="S586" s="22"/>
      <c r="T586" s="22"/>
      <c r="U586" s="22"/>
      <c r="V586" s="22"/>
      <c r="W586" s="22"/>
      <c r="X586" s="22"/>
    </row>
    <row r="587" spans="15:24" ht="15" customHeight="1" x14ac:dyDescent="0.25">
      <c r="O587" s="22"/>
      <c r="P587" s="22"/>
      <c r="Q587" s="22"/>
      <c r="R587" s="22"/>
      <c r="S587" s="22"/>
      <c r="T587" s="22"/>
      <c r="U587" s="22"/>
      <c r="V587" s="22"/>
      <c r="W587" s="22"/>
      <c r="X587" s="22"/>
    </row>
    <row r="588" spans="15:24" ht="15" customHeight="1" x14ac:dyDescent="0.25">
      <c r="O588" s="22"/>
      <c r="P588" s="22"/>
      <c r="Q588" s="22"/>
      <c r="R588" s="22"/>
      <c r="S588" s="22"/>
      <c r="T588" s="22"/>
      <c r="U588" s="22"/>
      <c r="V588" s="22"/>
      <c r="W588" s="22"/>
      <c r="X588" s="22"/>
    </row>
    <row r="589" spans="15:24" ht="15" customHeight="1" x14ac:dyDescent="0.25">
      <c r="O589" s="22"/>
      <c r="P589" s="22"/>
      <c r="Q589" s="22"/>
      <c r="R589" s="22"/>
      <c r="S589" s="22"/>
      <c r="T589" s="22"/>
      <c r="U589" s="22"/>
      <c r="V589" s="22"/>
      <c r="W589" s="22"/>
      <c r="X589" s="22"/>
    </row>
    <row r="590" spans="15:24" ht="15" customHeight="1" x14ac:dyDescent="0.25">
      <c r="O590" s="22"/>
      <c r="P590" s="22"/>
      <c r="Q590" s="22"/>
      <c r="R590" s="22"/>
      <c r="S590" s="22"/>
      <c r="T590" s="22"/>
      <c r="U590" s="22"/>
      <c r="V590" s="22"/>
      <c r="W590" s="22"/>
      <c r="X590" s="22"/>
    </row>
    <row r="591" spans="15:24" ht="15" customHeight="1" x14ac:dyDescent="0.25">
      <c r="O591" s="22"/>
      <c r="P591" s="22"/>
      <c r="Q591" s="22"/>
      <c r="R591" s="22"/>
      <c r="S591" s="22"/>
      <c r="T591" s="22"/>
      <c r="U591" s="22"/>
      <c r="V591" s="22"/>
      <c r="W591" s="22"/>
      <c r="X591" s="22"/>
    </row>
    <row r="592" spans="15:24" ht="15" customHeight="1" x14ac:dyDescent="0.25">
      <c r="O592" s="22"/>
      <c r="P592" s="22"/>
      <c r="Q592" s="22"/>
      <c r="R592" s="22"/>
      <c r="S592" s="22"/>
      <c r="T592" s="22"/>
      <c r="U592" s="22"/>
      <c r="V592" s="22"/>
      <c r="W592" s="22"/>
      <c r="X592" s="22"/>
    </row>
    <row r="593" spans="15:24" ht="15" customHeight="1" x14ac:dyDescent="0.25">
      <c r="O593" s="22"/>
      <c r="P593" s="22"/>
      <c r="Q593" s="22"/>
      <c r="R593" s="22"/>
      <c r="S593" s="22"/>
      <c r="T593" s="22"/>
      <c r="U593" s="22"/>
      <c r="V593" s="22"/>
      <c r="W593" s="22"/>
      <c r="X593" s="22"/>
    </row>
    <row r="594" spans="15:24" ht="15" customHeight="1" x14ac:dyDescent="0.25">
      <c r="O594" s="22"/>
      <c r="P594" s="22"/>
      <c r="Q594" s="22"/>
      <c r="R594" s="22"/>
      <c r="S594" s="22"/>
      <c r="T594" s="22"/>
      <c r="U594" s="22"/>
      <c r="V594" s="22"/>
      <c r="W594" s="22"/>
      <c r="X594" s="22"/>
    </row>
    <row r="595" spans="15:24" ht="15" customHeight="1" x14ac:dyDescent="0.25">
      <c r="O595" s="22"/>
      <c r="P595" s="22"/>
      <c r="Q595" s="22"/>
      <c r="R595" s="22"/>
      <c r="S595" s="22"/>
      <c r="T595" s="22"/>
      <c r="U595" s="22"/>
      <c r="V595" s="22"/>
      <c r="W595" s="22"/>
      <c r="X595" s="22"/>
    </row>
    <row r="596" spans="15:24" ht="15" customHeight="1" x14ac:dyDescent="0.25">
      <c r="O596" s="22"/>
      <c r="P596" s="22"/>
      <c r="Q596" s="22"/>
      <c r="R596" s="22"/>
      <c r="S596" s="22"/>
      <c r="T596" s="22"/>
      <c r="U596" s="22"/>
      <c r="V596" s="22"/>
      <c r="W596" s="22"/>
      <c r="X596" s="22"/>
    </row>
    <row r="597" spans="15:24" ht="15" customHeight="1" x14ac:dyDescent="0.25">
      <c r="O597" s="22"/>
      <c r="P597" s="22"/>
      <c r="Q597" s="22"/>
      <c r="R597" s="22"/>
      <c r="S597" s="22"/>
      <c r="T597" s="22"/>
      <c r="U597" s="22"/>
      <c r="V597" s="22"/>
      <c r="W597" s="22"/>
      <c r="X597" s="22"/>
    </row>
    <row r="598" spans="15:24" ht="15" customHeight="1" x14ac:dyDescent="0.25">
      <c r="O598" s="22"/>
      <c r="P598" s="22"/>
      <c r="Q598" s="22"/>
      <c r="R598" s="22"/>
      <c r="S598" s="22"/>
      <c r="T598" s="22"/>
      <c r="U598" s="22"/>
      <c r="V598" s="22"/>
      <c r="W598" s="22"/>
      <c r="X598" s="22"/>
    </row>
    <row r="599" spans="15:24" ht="15" customHeight="1" x14ac:dyDescent="0.25">
      <c r="O599" s="22"/>
      <c r="P599" s="22"/>
      <c r="Q599" s="22"/>
      <c r="R599" s="22"/>
      <c r="S599" s="22"/>
      <c r="T599" s="22"/>
      <c r="U599" s="22"/>
      <c r="V599" s="22"/>
      <c r="W599" s="22"/>
      <c r="X599" s="22"/>
    </row>
    <row r="600" spans="15:24" ht="15" customHeight="1" x14ac:dyDescent="0.25">
      <c r="O600" s="22"/>
      <c r="P600" s="22"/>
      <c r="Q600" s="22"/>
      <c r="R600" s="22"/>
      <c r="S600" s="22"/>
      <c r="T600" s="22"/>
      <c r="U600" s="22"/>
      <c r="V600" s="22"/>
      <c r="W600" s="22"/>
      <c r="X600" s="22"/>
    </row>
    <row r="601" spans="15:24" ht="15" customHeight="1" x14ac:dyDescent="0.25">
      <c r="O601" s="22"/>
      <c r="P601" s="22"/>
      <c r="Q601" s="22"/>
      <c r="R601" s="22"/>
      <c r="S601" s="22"/>
      <c r="T601" s="22"/>
      <c r="U601" s="22"/>
      <c r="V601" s="22"/>
      <c r="W601" s="22"/>
      <c r="X601" s="22"/>
    </row>
    <row r="602" spans="15:24" ht="15" customHeight="1" x14ac:dyDescent="0.25">
      <c r="O602" s="22"/>
      <c r="P602" s="22"/>
      <c r="Q602" s="22"/>
      <c r="R602" s="22"/>
      <c r="S602" s="22"/>
      <c r="T602" s="22"/>
      <c r="U602" s="22"/>
      <c r="V602" s="22"/>
      <c r="W602" s="22"/>
      <c r="X602" s="22"/>
    </row>
    <row r="603" spans="15:24" ht="15" customHeight="1" x14ac:dyDescent="0.25">
      <c r="O603" s="22"/>
      <c r="P603" s="22"/>
      <c r="Q603" s="22"/>
      <c r="R603" s="22"/>
      <c r="S603" s="22"/>
      <c r="T603" s="22"/>
      <c r="U603" s="22"/>
      <c r="V603" s="22"/>
      <c r="W603" s="22"/>
      <c r="X603" s="22"/>
    </row>
    <row r="604" spans="15:24" ht="15" customHeight="1" x14ac:dyDescent="0.25">
      <c r="O604" s="22"/>
      <c r="P604" s="22"/>
      <c r="Q604" s="22"/>
      <c r="R604" s="22"/>
      <c r="S604" s="22"/>
      <c r="T604" s="22"/>
      <c r="U604" s="22"/>
      <c r="V604" s="22"/>
      <c r="W604" s="22"/>
      <c r="X604" s="22"/>
    </row>
    <row r="605" spans="15:24" ht="15" customHeight="1" x14ac:dyDescent="0.25">
      <c r="O605" s="22"/>
      <c r="P605" s="22"/>
      <c r="Q605" s="22"/>
      <c r="R605" s="22"/>
      <c r="S605" s="22"/>
      <c r="T605" s="22"/>
      <c r="U605" s="22"/>
      <c r="V605" s="22"/>
      <c r="W605" s="22"/>
      <c r="X605" s="22"/>
    </row>
    <row r="606" spans="15:24" ht="15" customHeight="1" x14ac:dyDescent="0.25">
      <c r="O606" s="22"/>
      <c r="P606" s="22"/>
      <c r="Q606" s="22"/>
      <c r="R606" s="22"/>
      <c r="S606" s="22"/>
      <c r="T606" s="22"/>
      <c r="U606" s="22"/>
      <c r="V606" s="22"/>
      <c r="W606" s="22"/>
      <c r="X606" s="22"/>
    </row>
    <row r="607" spans="15:24" ht="15" customHeight="1" x14ac:dyDescent="0.25">
      <c r="O607" s="22"/>
      <c r="P607" s="22"/>
      <c r="Q607" s="22"/>
      <c r="R607" s="22"/>
      <c r="S607" s="22"/>
      <c r="T607" s="22"/>
      <c r="U607" s="22"/>
      <c r="V607" s="22"/>
      <c r="W607" s="22"/>
      <c r="X607" s="22"/>
    </row>
    <row r="608" spans="15:24" ht="15" customHeight="1" x14ac:dyDescent="0.25">
      <c r="O608" s="22"/>
      <c r="P608" s="22"/>
      <c r="Q608" s="22"/>
      <c r="R608" s="22"/>
      <c r="S608" s="22"/>
      <c r="T608" s="22"/>
      <c r="U608" s="22"/>
      <c r="V608" s="22"/>
      <c r="W608" s="22"/>
      <c r="X608" s="22"/>
    </row>
    <row r="609" spans="15:24" ht="15" customHeight="1" x14ac:dyDescent="0.25">
      <c r="O609" s="22"/>
      <c r="P609" s="22"/>
      <c r="Q609" s="22"/>
      <c r="R609" s="22"/>
      <c r="S609" s="22"/>
      <c r="T609" s="22"/>
      <c r="U609" s="22"/>
      <c r="V609" s="22"/>
      <c r="W609" s="22"/>
      <c r="X609" s="22"/>
    </row>
    <row r="610" spans="15:24" ht="15" customHeight="1" x14ac:dyDescent="0.25">
      <c r="O610" s="22"/>
      <c r="P610" s="22"/>
      <c r="Q610" s="22"/>
      <c r="R610" s="22"/>
      <c r="S610" s="22"/>
      <c r="T610" s="22"/>
      <c r="U610" s="22"/>
      <c r="V610" s="22"/>
      <c r="W610" s="22"/>
      <c r="X610" s="22"/>
    </row>
    <row r="611" spans="15:24" ht="15" customHeight="1" x14ac:dyDescent="0.25">
      <c r="O611" s="22"/>
      <c r="P611" s="22"/>
      <c r="Q611" s="22"/>
      <c r="R611" s="22"/>
      <c r="S611" s="22"/>
      <c r="T611" s="22"/>
      <c r="U611" s="22"/>
      <c r="V611" s="22"/>
      <c r="W611" s="22"/>
      <c r="X611" s="22"/>
    </row>
    <row r="612" spans="15:24" ht="15" customHeight="1" x14ac:dyDescent="0.25">
      <c r="O612" s="22"/>
      <c r="P612" s="22"/>
      <c r="Q612" s="22"/>
      <c r="R612" s="22"/>
      <c r="S612" s="22"/>
      <c r="T612" s="22"/>
      <c r="U612" s="22"/>
      <c r="V612" s="22"/>
      <c r="W612" s="22"/>
      <c r="X612" s="22"/>
    </row>
    <row r="613" spans="15:24" ht="15" customHeight="1" x14ac:dyDescent="0.25">
      <c r="O613" s="22"/>
      <c r="P613" s="22"/>
      <c r="Q613" s="22"/>
      <c r="R613" s="22"/>
      <c r="S613" s="22"/>
      <c r="T613" s="22"/>
      <c r="U613" s="22"/>
      <c r="V613" s="22"/>
      <c r="W613" s="22"/>
      <c r="X613" s="22"/>
    </row>
    <row r="614" spans="15:24" ht="15" customHeight="1" x14ac:dyDescent="0.25">
      <c r="O614" s="22"/>
      <c r="P614" s="22"/>
      <c r="Q614" s="22"/>
      <c r="R614" s="22"/>
      <c r="S614" s="22"/>
      <c r="T614" s="22"/>
      <c r="U614" s="22"/>
      <c r="V614" s="22"/>
      <c r="W614" s="22"/>
      <c r="X614" s="22"/>
    </row>
    <row r="615" spans="15:24" ht="15" customHeight="1" x14ac:dyDescent="0.25">
      <c r="O615" s="22"/>
      <c r="P615" s="22"/>
      <c r="Q615" s="22"/>
      <c r="R615" s="22"/>
      <c r="S615" s="22"/>
      <c r="T615" s="22"/>
      <c r="U615" s="22"/>
      <c r="V615" s="22"/>
      <c r="W615" s="22"/>
      <c r="X615" s="22"/>
    </row>
    <row r="616" spans="15:24" ht="15" customHeight="1" x14ac:dyDescent="0.25">
      <c r="O616" s="22"/>
      <c r="P616" s="22"/>
      <c r="Q616" s="22"/>
      <c r="R616" s="22"/>
      <c r="S616" s="22"/>
      <c r="T616" s="22"/>
      <c r="U616" s="22"/>
      <c r="V616" s="22"/>
      <c r="W616" s="22"/>
      <c r="X616" s="22"/>
    </row>
    <row r="617" spans="15:24" ht="15" customHeight="1" x14ac:dyDescent="0.25">
      <c r="O617" s="22"/>
      <c r="P617" s="22"/>
      <c r="Q617" s="22"/>
      <c r="R617" s="22"/>
      <c r="S617" s="22"/>
      <c r="T617" s="22"/>
      <c r="U617" s="22"/>
      <c r="V617" s="22"/>
      <c r="W617" s="22"/>
      <c r="X617" s="22"/>
    </row>
    <row r="618" spans="15:24" ht="15" customHeight="1" x14ac:dyDescent="0.25">
      <c r="O618" s="22"/>
      <c r="P618" s="22"/>
      <c r="Q618" s="22"/>
      <c r="R618" s="22"/>
      <c r="S618" s="22"/>
      <c r="T618" s="22"/>
      <c r="U618" s="22"/>
      <c r="V618" s="22"/>
      <c r="W618" s="22"/>
      <c r="X618" s="22"/>
    </row>
    <row r="619" spans="15:24" ht="15" customHeight="1" x14ac:dyDescent="0.25">
      <c r="O619" s="22"/>
      <c r="P619" s="22"/>
      <c r="Q619" s="22"/>
      <c r="R619" s="22"/>
      <c r="S619" s="22"/>
      <c r="T619" s="22"/>
      <c r="U619" s="22"/>
      <c r="V619" s="22"/>
      <c r="W619" s="22"/>
      <c r="X619" s="22"/>
    </row>
    <row r="620" spans="15:24" ht="15" customHeight="1" x14ac:dyDescent="0.25">
      <c r="O620" s="22"/>
      <c r="P620" s="22"/>
      <c r="Q620" s="22"/>
      <c r="R620" s="22"/>
      <c r="S620" s="22"/>
      <c r="T620" s="22"/>
      <c r="U620" s="22"/>
      <c r="V620" s="22"/>
      <c r="W620" s="22"/>
      <c r="X620" s="22"/>
    </row>
    <row r="621" spans="15:24" ht="15" customHeight="1" x14ac:dyDescent="0.25">
      <c r="O621" s="22"/>
      <c r="P621" s="22"/>
      <c r="Q621" s="22"/>
      <c r="R621" s="22"/>
      <c r="S621" s="22"/>
      <c r="T621" s="22"/>
      <c r="U621" s="22"/>
      <c r="V621" s="22"/>
      <c r="W621" s="22"/>
      <c r="X621" s="22"/>
    </row>
    <row r="622" spans="15:24" ht="15" customHeight="1" x14ac:dyDescent="0.25">
      <c r="O622" s="22"/>
      <c r="P622" s="22"/>
      <c r="Q622" s="22"/>
      <c r="R622" s="22"/>
      <c r="S622" s="22"/>
      <c r="T622" s="22"/>
      <c r="U622" s="22"/>
      <c r="V622" s="22"/>
      <c r="W622" s="22"/>
      <c r="X622" s="22"/>
    </row>
    <row r="623" spans="15:24" ht="15" customHeight="1" x14ac:dyDescent="0.25">
      <c r="O623" s="22"/>
      <c r="P623" s="22"/>
      <c r="Q623" s="22"/>
      <c r="R623" s="22"/>
      <c r="S623" s="22"/>
      <c r="T623" s="22"/>
      <c r="U623" s="22"/>
      <c r="V623" s="22"/>
      <c r="W623" s="22"/>
      <c r="X623" s="22"/>
    </row>
    <row r="624" spans="15:24" ht="15" customHeight="1" x14ac:dyDescent="0.25">
      <c r="O624" s="22"/>
      <c r="P624" s="22"/>
      <c r="Q624" s="22"/>
      <c r="R624" s="22"/>
      <c r="S624" s="22"/>
      <c r="T624" s="22"/>
      <c r="U624" s="22"/>
      <c r="V624" s="22"/>
      <c r="W624" s="22"/>
      <c r="X624" s="22"/>
    </row>
    <row r="625" spans="15:24" ht="15" customHeight="1" x14ac:dyDescent="0.25">
      <c r="O625" s="22"/>
      <c r="P625" s="22"/>
      <c r="Q625" s="22"/>
      <c r="R625" s="22"/>
      <c r="S625" s="22"/>
      <c r="T625" s="22"/>
      <c r="U625" s="22"/>
      <c r="V625" s="22"/>
      <c r="W625" s="22"/>
      <c r="X625" s="22"/>
    </row>
    <row r="626" spans="15:24" ht="15" customHeight="1" x14ac:dyDescent="0.25">
      <c r="O626" s="22"/>
      <c r="P626" s="22"/>
      <c r="Q626" s="22"/>
      <c r="R626" s="22"/>
      <c r="S626" s="22"/>
      <c r="T626" s="22"/>
      <c r="U626" s="22"/>
      <c r="V626" s="22"/>
      <c r="W626" s="22"/>
      <c r="X626" s="22"/>
    </row>
    <row r="627" spans="15:24" ht="15" customHeight="1" x14ac:dyDescent="0.25">
      <c r="O627" s="22"/>
      <c r="P627" s="22"/>
      <c r="Q627" s="22"/>
      <c r="R627" s="22"/>
      <c r="S627" s="22"/>
      <c r="T627" s="22"/>
      <c r="U627" s="22"/>
      <c r="V627" s="22"/>
      <c r="W627" s="22"/>
      <c r="X627" s="22"/>
    </row>
    <row r="628" spans="15:24" ht="15" customHeight="1" x14ac:dyDescent="0.25">
      <c r="O628" s="22"/>
      <c r="P628" s="22"/>
      <c r="Q628" s="22"/>
      <c r="R628" s="22"/>
      <c r="S628" s="22"/>
      <c r="T628" s="22"/>
      <c r="U628" s="22"/>
      <c r="V628" s="22"/>
      <c r="W628" s="22"/>
      <c r="X628" s="22"/>
    </row>
    <row r="629" spans="15:24" ht="15" customHeight="1" x14ac:dyDescent="0.25">
      <c r="O629" s="22"/>
      <c r="P629" s="22"/>
      <c r="Q629" s="22"/>
      <c r="R629" s="22"/>
      <c r="S629" s="22"/>
      <c r="T629" s="22"/>
      <c r="U629" s="22"/>
      <c r="V629" s="22"/>
      <c r="W629" s="22"/>
      <c r="X629" s="22"/>
    </row>
    <row r="630" spans="15:24" ht="15" customHeight="1" x14ac:dyDescent="0.25">
      <c r="O630" s="22"/>
      <c r="P630" s="22"/>
      <c r="Q630" s="22"/>
      <c r="R630" s="22"/>
      <c r="S630" s="22"/>
      <c r="T630" s="22"/>
      <c r="U630" s="22"/>
      <c r="V630" s="22"/>
      <c r="W630" s="22"/>
      <c r="X630" s="22"/>
    </row>
    <row r="631" spans="15:24" ht="15" customHeight="1" x14ac:dyDescent="0.25">
      <c r="O631" s="22"/>
      <c r="P631" s="22"/>
      <c r="Q631" s="22"/>
      <c r="R631" s="22"/>
      <c r="S631" s="22"/>
      <c r="T631" s="22"/>
      <c r="U631" s="22"/>
      <c r="V631" s="22"/>
      <c r="W631" s="22"/>
      <c r="X631" s="22"/>
    </row>
    <row r="632" spans="15:24" ht="15" customHeight="1" x14ac:dyDescent="0.25">
      <c r="O632" s="22"/>
      <c r="P632" s="22"/>
      <c r="Q632" s="22"/>
      <c r="R632" s="22"/>
      <c r="S632" s="22"/>
      <c r="T632" s="22"/>
      <c r="U632" s="22"/>
      <c r="V632" s="22"/>
      <c r="W632" s="22"/>
      <c r="X632" s="22"/>
    </row>
    <row r="633" spans="15:24" ht="15" customHeight="1" x14ac:dyDescent="0.25">
      <c r="O633" s="22"/>
      <c r="P633" s="22"/>
      <c r="Q633" s="22"/>
      <c r="R633" s="22"/>
      <c r="S633" s="22"/>
      <c r="T633" s="22"/>
      <c r="U633" s="22"/>
      <c r="V633" s="22"/>
      <c r="W633" s="22"/>
      <c r="X633" s="22"/>
    </row>
    <row r="634" spans="15:24" ht="15" customHeight="1" x14ac:dyDescent="0.25">
      <c r="O634" s="22"/>
      <c r="P634" s="22"/>
      <c r="Q634" s="22"/>
      <c r="R634" s="22"/>
      <c r="S634" s="22"/>
      <c r="T634" s="22"/>
      <c r="U634" s="22"/>
      <c r="V634" s="22"/>
      <c r="W634" s="22"/>
      <c r="X634" s="22"/>
    </row>
    <row r="635" spans="15:24" ht="15" customHeight="1" x14ac:dyDescent="0.25">
      <c r="O635" s="22"/>
      <c r="P635" s="22"/>
      <c r="Q635" s="22"/>
      <c r="R635" s="22"/>
      <c r="S635" s="22"/>
      <c r="T635" s="22"/>
      <c r="U635" s="22"/>
      <c r="V635" s="22"/>
      <c r="W635" s="22"/>
      <c r="X635" s="22"/>
    </row>
    <row r="636" spans="15:24" ht="15" customHeight="1" x14ac:dyDescent="0.25">
      <c r="O636" s="22"/>
      <c r="P636" s="22"/>
      <c r="Q636" s="22"/>
      <c r="R636" s="22"/>
      <c r="S636" s="22"/>
      <c r="T636" s="22"/>
      <c r="U636" s="22"/>
      <c r="V636" s="22"/>
      <c r="W636" s="22"/>
      <c r="X636" s="22"/>
    </row>
    <row r="637" spans="15:24" ht="15" customHeight="1" x14ac:dyDescent="0.25">
      <c r="O637" s="22"/>
      <c r="P637" s="22"/>
      <c r="Q637" s="22"/>
      <c r="R637" s="22"/>
      <c r="S637" s="22"/>
      <c r="T637" s="22"/>
      <c r="U637" s="22"/>
      <c r="V637" s="22"/>
      <c r="W637" s="22"/>
      <c r="X637" s="22"/>
    </row>
    <row r="638" spans="15:24" ht="15" customHeight="1" x14ac:dyDescent="0.25">
      <c r="O638" s="22"/>
      <c r="P638" s="22"/>
      <c r="Q638" s="22"/>
      <c r="R638" s="22"/>
      <c r="S638" s="22"/>
      <c r="T638" s="22"/>
      <c r="U638" s="22"/>
      <c r="V638" s="22"/>
      <c r="W638" s="22"/>
      <c r="X638" s="22"/>
    </row>
    <row r="639" spans="15:24" ht="15" customHeight="1" x14ac:dyDescent="0.25">
      <c r="O639" s="22"/>
      <c r="P639" s="22"/>
      <c r="Q639" s="22"/>
      <c r="R639" s="22"/>
      <c r="S639" s="22"/>
      <c r="T639" s="22"/>
      <c r="U639" s="22"/>
      <c r="V639" s="22"/>
      <c r="W639" s="22"/>
      <c r="X639" s="22"/>
    </row>
    <row r="640" spans="15:24" ht="15" customHeight="1" x14ac:dyDescent="0.25">
      <c r="O640" s="22"/>
      <c r="P640" s="22"/>
      <c r="Q640" s="22"/>
      <c r="R640" s="22"/>
      <c r="S640" s="22"/>
      <c r="T640" s="22"/>
      <c r="U640" s="22"/>
      <c r="V640" s="22"/>
      <c r="W640" s="22"/>
      <c r="X640" s="22"/>
    </row>
    <row r="641" spans="15:24" ht="15" customHeight="1" x14ac:dyDescent="0.25">
      <c r="O641" s="22"/>
      <c r="P641" s="22"/>
      <c r="Q641" s="22"/>
      <c r="R641" s="22"/>
      <c r="S641" s="22"/>
      <c r="T641" s="22"/>
      <c r="U641" s="22"/>
      <c r="V641" s="22"/>
      <c r="W641" s="22"/>
      <c r="X641" s="22"/>
    </row>
    <row r="642" spans="15:24" ht="15" customHeight="1" x14ac:dyDescent="0.25">
      <c r="O642" s="22"/>
      <c r="P642" s="22"/>
      <c r="Q642" s="22"/>
      <c r="R642" s="22"/>
      <c r="S642" s="22"/>
      <c r="T642" s="22"/>
      <c r="U642" s="22"/>
      <c r="V642" s="22"/>
      <c r="W642" s="22"/>
      <c r="X642" s="22"/>
    </row>
    <row r="643" spans="15:24" ht="15" customHeight="1" x14ac:dyDescent="0.25">
      <c r="O643" s="22"/>
      <c r="P643" s="22"/>
      <c r="Q643" s="22"/>
      <c r="R643" s="22"/>
      <c r="S643" s="22"/>
      <c r="T643" s="22"/>
      <c r="U643" s="22"/>
      <c r="V643" s="22"/>
      <c r="W643" s="22"/>
      <c r="X643" s="22"/>
    </row>
    <row r="644" spans="15:24" ht="15" customHeight="1" x14ac:dyDescent="0.25">
      <c r="O644" s="22"/>
      <c r="P644" s="22"/>
      <c r="Q644" s="22"/>
      <c r="R644" s="22"/>
      <c r="S644" s="22"/>
      <c r="T644" s="22"/>
      <c r="U644" s="22"/>
      <c r="V644" s="22"/>
      <c r="W644" s="22"/>
      <c r="X644" s="22"/>
    </row>
    <row r="645" spans="15:24" ht="15" customHeight="1" x14ac:dyDescent="0.25">
      <c r="O645" s="22"/>
      <c r="P645" s="22"/>
      <c r="Q645" s="22"/>
      <c r="R645" s="22"/>
      <c r="S645" s="22"/>
      <c r="T645" s="22"/>
      <c r="U645" s="22"/>
      <c r="V645" s="22"/>
      <c r="W645" s="22"/>
      <c r="X645" s="22"/>
    </row>
    <row r="646" spans="15:24" ht="15" customHeight="1" x14ac:dyDescent="0.25">
      <c r="O646" s="22"/>
      <c r="P646" s="22"/>
      <c r="Q646" s="22"/>
      <c r="R646" s="22"/>
      <c r="S646" s="22"/>
      <c r="T646" s="22"/>
      <c r="U646" s="22"/>
      <c r="V646" s="22"/>
      <c r="W646" s="22"/>
      <c r="X646" s="22"/>
    </row>
    <row r="647" spans="15:24" ht="15" customHeight="1" x14ac:dyDescent="0.25">
      <c r="O647" s="22"/>
      <c r="P647" s="22"/>
      <c r="Q647" s="22"/>
      <c r="R647" s="22"/>
      <c r="S647" s="22"/>
      <c r="T647" s="22"/>
      <c r="U647" s="22"/>
      <c r="V647" s="22"/>
      <c r="W647" s="22"/>
      <c r="X647" s="22"/>
    </row>
    <row r="648" spans="15:24" ht="15" customHeight="1" x14ac:dyDescent="0.25">
      <c r="O648" s="22"/>
      <c r="P648" s="22"/>
      <c r="Q648" s="22"/>
      <c r="R648" s="22"/>
      <c r="S648" s="22"/>
      <c r="T648" s="22"/>
      <c r="U648" s="22"/>
      <c r="V648" s="22"/>
      <c r="W648" s="22"/>
      <c r="X648" s="22"/>
    </row>
    <row r="649" spans="15:24" ht="15" customHeight="1" x14ac:dyDescent="0.25">
      <c r="O649" s="22"/>
      <c r="P649" s="22"/>
      <c r="Q649" s="22"/>
      <c r="R649" s="22"/>
      <c r="S649" s="22"/>
      <c r="T649" s="22"/>
      <c r="U649" s="22"/>
      <c r="V649" s="22"/>
      <c r="W649" s="22"/>
      <c r="X649" s="22"/>
    </row>
    <row r="650" spans="15:24" ht="15" customHeight="1" x14ac:dyDescent="0.25">
      <c r="O650" s="22"/>
      <c r="P650" s="22"/>
      <c r="Q650" s="22"/>
      <c r="R650" s="22"/>
      <c r="S650" s="22"/>
      <c r="T650" s="22"/>
      <c r="U650" s="22"/>
      <c r="V650" s="22"/>
      <c r="W650" s="22"/>
      <c r="X650" s="22"/>
    </row>
    <row r="651" spans="15:24" ht="15" customHeight="1" x14ac:dyDescent="0.25">
      <c r="O651" s="22"/>
      <c r="P651" s="22"/>
      <c r="Q651" s="22"/>
      <c r="R651" s="22"/>
      <c r="S651" s="22"/>
      <c r="T651" s="22"/>
      <c r="U651" s="22"/>
      <c r="V651" s="22"/>
      <c r="W651" s="22"/>
      <c r="X651" s="22"/>
    </row>
    <row r="652" spans="15:24" ht="15" customHeight="1" x14ac:dyDescent="0.25">
      <c r="O652" s="22"/>
      <c r="P652" s="22"/>
      <c r="Q652" s="22"/>
      <c r="R652" s="22"/>
      <c r="S652" s="22"/>
      <c r="T652" s="22"/>
      <c r="U652" s="22"/>
      <c r="V652" s="22"/>
      <c r="W652" s="22"/>
      <c r="X652" s="22"/>
    </row>
    <row r="653" spans="15:24" ht="15" customHeight="1" x14ac:dyDescent="0.25">
      <c r="O653" s="22"/>
      <c r="P653" s="22"/>
      <c r="Q653" s="22"/>
      <c r="R653" s="22"/>
      <c r="S653" s="22"/>
      <c r="T653" s="22"/>
      <c r="U653" s="22"/>
      <c r="V653" s="22"/>
      <c r="W653" s="22"/>
      <c r="X653" s="22"/>
    </row>
    <row r="654" spans="15:24" ht="15" customHeight="1" x14ac:dyDescent="0.25">
      <c r="O654" s="22"/>
      <c r="P654" s="22"/>
      <c r="Q654" s="22"/>
      <c r="R654" s="22"/>
      <c r="S654" s="22"/>
      <c r="T654" s="22"/>
      <c r="U654" s="22"/>
      <c r="V654" s="22"/>
      <c r="W654" s="22"/>
      <c r="X654" s="22"/>
    </row>
    <row r="655" spans="15:24" ht="15" customHeight="1" x14ac:dyDescent="0.25">
      <c r="O655" s="22"/>
      <c r="P655" s="22"/>
      <c r="Q655" s="22"/>
      <c r="R655" s="22"/>
      <c r="S655" s="22"/>
      <c r="T655" s="22"/>
      <c r="U655" s="22"/>
      <c r="V655" s="22"/>
      <c r="W655" s="22"/>
      <c r="X655" s="22"/>
    </row>
    <row r="656" spans="15:24" ht="15" customHeight="1" x14ac:dyDescent="0.25">
      <c r="O656" s="22"/>
      <c r="P656" s="22"/>
      <c r="Q656" s="22"/>
      <c r="R656" s="22"/>
      <c r="S656" s="22"/>
      <c r="T656" s="22"/>
      <c r="U656" s="22"/>
      <c r="V656" s="22"/>
      <c r="W656" s="22"/>
      <c r="X656" s="22"/>
    </row>
    <row r="657" spans="15:24" ht="15" customHeight="1" x14ac:dyDescent="0.25">
      <c r="O657" s="22"/>
      <c r="P657" s="22"/>
      <c r="Q657" s="22"/>
      <c r="R657" s="22"/>
      <c r="S657" s="22"/>
      <c r="T657" s="22"/>
      <c r="U657" s="22"/>
      <c r="V657" s="22"/>
      <c r="W657" s="22"/>
      <c r="X657" s="22"/>
    </row>
    <row r="658" spans="15:24" ht="15" customHeight="1" x14ac:dyDescent="0.25">
      <c r="O658" s="22"/>
      <c r="P658" s="22"/>
      <c r="Q658" s="22"/>
      <c r="R658" s="22"/>
      <c r="S658" s="22"/>
      <c r="T658" s="22"/>
      <c r="U658" s="22"/>
      <c r="V658" s="22"/>
      <c r="W658" s="22"/>
      <c r="X658" s="22"/>
    </row>
    <row r="659" spans="15:24" ht="15" customHeight="1" x14ac:dyDescent="0.25">
      <c r="O659" s="22"/>
      <c r="P659" s="22"/>
      <c r="Q659" s="22"/>
      <c r="R659" s="22"/>
      <c r="S659" s="22"/>
      <c r="T659" s="22"/>
      <c r="U659" s="22"/>
      <c r="V659" s="22"/>
      <c r="W659" s="22"/>
      <c r="X659" s="22"/>
    </row>
    <row r="660" spans="15:24" ht="15" customHeight="1" x14ac:dyDescent="0.25">
      <c r="O660" s="22"/>
      <c r="P660" s="22"/>
      <c r="Q660" s="22"/>
      <c r="R660" s="22"/>
      <c r="S660" s="22"/>
      <c r="T660" s="22"/>
      <c r="U660" s="22"/>
      <c r="V660" s="22"/>
      <c r="W660" s="22"/>
      <c r="X660" s="22"/>
    </row>
    <row r="661" spans="15:24" ht="15" customHeight="1" x14ac:dyDescent="0.25">
      <c r="O661" s="22"/>
      <c r="P661" s="22"/>
      <c r="Q661" s="22"/>
      <c r="R661" s="22"/>
      <c r="S661" s="22"/>
      <c r="T661" s="22"/>
      <c r="U661" s="22"/>
      <c r="V661" s="22"/>
      <c r="W661" s="22"/>
      <c r="X661" s="22"/>
    </row>
    <row r="662" spans="15:24" ht="15" customHeight="1" x14ac:dyDescent="0.25">
      <c r="O662" s="22"/>
      <c r="P662" s="22"/>
      <c r="Q662" s="22"/>
      <c r="R662" s="22"/>
      <c r="S662" s="22"/>
      <c r="T662" s="22"/>
      <c r="U662" s="22"/>
      <c r="V662" s="22"/>
      <c r="W662" s="22"/>
      <c r="X662" s="22"/>
    </row>
    <row r="663" spans="15:24" ht="15" customHeight="1" x14ac:dyDescent="0.25">
      <c r="O663" s="22"/>
      <c r="P663" s="22"/>
      <c r="Q663" s="22"/>
      <c r="R663" s="22"/>
      <c r="S663" s="22"/>
      <c r="T663" s="22"/>
      <c r="U663" s="22"/>
      <c r="V663" s="22"/>
      <c r="W663" s="22"/>
      <c r="X663" s="22"/>
    </row>
    <row r="664" spans="15:24" ht="15" customHeight="1" x14ac:dyDescent="0.25">
      <c r="O664" s="22"/>
      <c r="P664" s="22"/>
      <c r="Q664" s="22"/>
      <c r="R664" s="22"/>
      <c r="S664" s="22"/>
      <c r="T664" s="22"/>
      <c r="U664" s="22"/>
      <c r="V664" s="22"/>
      <c r="W664" s="22"/>
      <c r="X664" s="22"/>
    </row>
    <row r="665" spans="15:24" ht="15" customHeight="1" x14ac:dyDescent="0.25">
      <c r="O665" s="22"/>
      <c r="P665" s="22"/>
      <c r="Q665" s="22"/>
      <c r="R665" s="22"/>
      <c r="S665" s="22"/>
      <c r="T665" s="22"/>
      <c r="U665" s="22"/>
      <c r="V665" s="22"/>
      <c r="W665" s="22"/>
      <c r="X665" s="22"/>
    </row>
    <row r="666" spans="15:24" ht="15" customHeight="1" x14ac:dyDescent="0.25">
      <c r="O666" s="22"/>
      <c r="P666" s="22"/>
      <c r="Q666" s="22"/>
      <c r="R666" s="22"/>
      <c r="S666" s="22"/>
      <c r="T666" s="22"/>
      <c r="U666" s="22"/>
      <c r="V666" s="22"/>
      <c r="W666" s="22"/>
      <c r="X666" s="22"/>
    </row>
    <row r="667" spans="15:24" ht="15" customHeight="1" x14ac:dyDescent="0.25">
      <c r="O667" s="22"/>
      <c r="P667" s="22"/>
      <c r="Q667" s="22"/>
      <c r="R667" s="22"/>
      <c r="S667" s="22"/>
      <c r="T667" s="22"/>
      <c r="U667" s="22"/>
      <c r="V667" s="22"/>
      <c r="W667" s="22"/>
      <c r="X667" s="22"/>
    </row>
    <row r="668" spans="15:24" ht="15" customHeight="1" x14ac:dyDescent="0.25">
      <c r="O668" s="22"/>
      <c r="P668" s="22"/>
      <c r="Q668" s="22"/>
      <c r="R668" s="22"/>
      <c r="S668" s="22"/>
      <c r="T668" s="22"/>
      <c r="U668" s="22"/>
      <c r="V668" s="22"/>
      <c r="W668" s="22"/>
      <c r="X668" s="22"/>
    </row>
    <row r="669" spans="15:24" ht="15" customHeight="1" x14ac:dyDescent="0.25">
      <c r="O669" s="22"/>
      <c r="P669" s="22"/>
      <c r="Q669" s="22"/>
      <c r="R669" s="22"/>
      <c r="S669" s="22"/>
      <c r="T669" s="22"/>
      <c r="U669" s="22"/>
      <c r="V669" s="22"/>
      <c r="W669" s="22"/>
      <c r="X669" s="22"/>
    </row>
    <row r="670" spans="15:24" ht="15" customHeight="1" x14ac:dyDescent="0.25">
      <c r="O670" s="22"/>
      <c r="P670" s="22"/>
      <c r="Q670" s="22"/>
      <c r="R670" s="22"/>
      <c r="S670" s="22"/>
      <c r="T670" s="22"/>
      <c r="U670" s="22"/>
      <c r="V670" s="22"/>
      <c r="W670" s="22"/>
      <c r="X670" s="22"/>
    </row>
    <row r="671" spans="15:24" ht="15" customHeight="1" x14ac:dyDescent="0.25">
      <c r="O671" s="22"/>
      <c r="P671" s="22"/>
      <c r="Q671" s="22"/>
      <c r="R671" s="22"/>
      <c r="S671" s="22"/>
      <c r="T671" s="22"/>
      <c r="U671" s="22"/>
      <c r="V671" s="22"/>
      <c r="W671" s="22"/>
      <c r="X671" s="22"/>
    </row>
    <row r="672" spans="15:24" ht="15" customHeight="1" x14ac:dyDescent="0.25">
      <c r="O672" s="22"/>
      <c r="P672" s="22"/>
      <c r="Q672" s="22"/>
      <c r="R672" s="22"/>
      <c r="S672" s="22"/>
      <c r="T672" s="22"/>
      <c r="U672" s="22"/>
      <c r="V672" s="22"/>
      <c r="W672" s="22"/>
      <c r="X672" s="22"/>
    </row>
    <row r="673" spans="15:24" ht="15" customHeight="1" x14ac:dyDescent="0.25">
      <c r="O673" s="22"/>
      <c r="P673" s="22"/>
      <c r="Q673" s="22"/>
      <c r="R673" s="22"/>
      <c r="S673" s="22"/>
      <c r="T673" s="22"/>
      <c r="U673" s="22"/>
      <c r="V673" s="22"/>
      <c r="W673" s="22"/>
      <c r="X673" s="22"/>
    </row>
    <row r="674" spans="15:24" ht="15" customHeight="1" x14ac:dyDescent="0.25">
      <c r="O674" s="22"/>
      <c r="P674" s="22"/>
      <c r="Q674" s="22"/>
      <c r="R674" s="22"/>
      <c r="S674" s="22"/>
      <c r="T674" s="22"/>
      <c r="U674" s="22"/>
      <c r="V674" s="22"/>
      <c r="W674" s="22"/>
      <c r="X674" s="22"/>
    </row>
    <row r="675" spans="15:24" ht="15" customHeight="1" x14ac:dyDescent="0.25">
      <c r="O675" s="22"/>
      <c r="P675" s="22"/>
      <c r="Q675" s="22"/>
      <c r="R675" s="22"/>
      <c r="S675" s="22"/>
      <c r="T675" s="22"/>
      <c r="U675" s="22"/>
      <c r="V675" s="22"/>
      <c r="W675" s="22"/>
      <c r="X675" s="22"/>
    </row>
    <row r="676" spans="15:24" ht="15" customHeight="1" x14ac:dyDescent="0.25">
      <c r="O676" s="22"/>
      <c r="P676" s="22"/>
      <c r="Q676" s="22"/>
      <c r="R676" s="22"/>
      <c r="S676" s="22"/>
      <c r="T676" s="22"/>
      <c r="U676" s="22"/>
      <c r="V676" s="22"/>
      <c r="W676" s="22"/>
      <c r="X676" s="22"/>
    </row>
    <row r="677" spans="15:24" ht="15" customHeight="1" x14ac:dyDescent="0.25">
      <c r="O677" s="22"/>
      <c r="P677" s="22"/>
      <c r="Q677" s="22"/>
      <c r="R677" s="22"/>
      <c r="S677" s="22"/>
      <c r="T677" s="22"/>
      <c r="U677" s="22"/>
      <c r="V677" s="22"/>
      <c r="W677" s="22"/>
      <c r="X677" s="22"/>
    </row>
    <row r="678" spans="15:24" ht="15" customHeight="1" x14ac:dyDescent="0.25">
      <c r="O678" s="22"/>
      <c r="P678" s="22"/>
      <c r="Q678" s="22"/>
      <c r="R678" s="22"/>
      <c r="S678" s="22"/>
      <c r="T678" s="22"/>
      <c r="U678" s="22"/>
      <c r="V678" s="22"/>
      <c r="W678" s="22"/>
      <c r="X678" s="22"/>
    </row>
    <row r="679" spans="15:24" ht="15" customHeight="1" x14ac:dyDescent="0.25">
      <c r="O679" s="22"/>
      <c r="P679" s="22"/>
      <c r="Q679" s="22"/>
      <c r="R679" s="22"/>
      <c r="S679" s="22"/>
      <c r="T679" s="22"/>
      <c r="U679" s="22"/>
      <c r="V679" s="22"/>
      <c r="W679" s="22"/>
      <c r="X679" s="22"/>
    </row>
    <row r="680" spans="15:24" ht="15" customHeight="1" x14ac:dyDescent="0.25">
      <c r="O680" s="22"/>
      <c r="P680" s="22"/>
      <c r="Q680" s="22"/>
      <c r="R680" s="22"/>
      <c r="S680" s="22"/>
      <c r="T680" s="22"/>
      <c r="U680" s="22"/>
      <c r="V680" s="22"/>
      <c r="W680" s="22"/>
      <c r="X680" s="22"/>
    </row>
    <row r="681" spans="15:24" ht="15" customHeight="1" x14ac:dyDescent="0.25">
      <c r="O681" s="22"/>
      <c r="P681" s="22"/>
      <c r="Q681" s="22"/>
      <c r="R681" s="22"/>
      <c r="S681" s="22"/>
      <c r="T681" s="22"/>
      <c r="U681" s="22"/>
      <c r="V681" s="22"/>
      <c r="W681" s="22"/>
      <c r="X681" s="22"/>
    </row>
    <row r="682" spans="15:24" ht="15" customHeight="1" x14ac:dyDescent="0.25">
      <c r="O682" s="22"/>
      <c r="P682" s="22"/>
      <c r="Q682" s="22"/>
      <c r="R682" s="22"/>
      <c r="S682" s="22"/>
      <c r="T682" s="22"/>
      <c r="U682" s="22"/>
      <c r="V682" s="22"/>
      <c r="W682" s="22"/>
      <c r="X682" s="22"/>
    </row>
    <row r="683" spans="15:24" ht="15" customHeight="1" x14ac:dyDescent="0.25">
      <c r="O683" s="22"/>
      <c r="P683" s="22"/>
      <c r="Q683" s="22"/>
      <c r="R683" s="22"/>
      <c r="S683" s="22"/>
      <c r="T683" s="22"/>
      <c r="U683" s="22"/>
      <c r="V683" s="22"/>
      <c r="W683" s="22"/>
      <c r="X683" s="22"/>
    </row>
    <row r="684" spans="15:24" ht="15" customHeight="1" x14ac:dyDescent="0.25">
      <c r="O684" s="22"/>
      <c r="P684" s="22"/>
      <c r="Q684" s="22"/>
      <c r="R684" s="22"/>
      <c r="S684" s="22"/>
      <c r="T684" s="22"/>
      <c r="U684" s="22"/>
      <c r="V684" s="22"/>
      <c r="W684" s="22"/>
      <c r="X684" s="22"/>
    </row>
    <row r="685" spans="15:24" ht="15" customHeight="1" x14ac:dyDescent="0.25">
      <c r="O685" s="22"/>
      <c r="P685" s="22"/>
      <c r="Q685" s="22"/>
      <c r="R685" s="22"/>
      <c r="S685" s="22"/>
      <c r="T685" s="22"/>
      <c r="U685" s="22"/>
      <c r="V685" s="22"/>
      <c r="W685" s="22"/>
      <c r="X685" s="22"/>
    </row>
    <row r="686" spans="15:24" ht="15" customHeight="1" x14ac:dyDescent="0.25">
      <c r="O686" s="22"/>
      <c r="P686" s="22"/>
      <c r="Q686" s="22"/>
      <c r="R686" s="22"/>
      <c r="S686" s="22"/>
      <c r="T686" s="22"/>
      <c r="U686" s="22"/>
      <c r="V686" s="22"/>
      <c r="W686" s="22"/>
      <c r="X686" s="22"/>
    </row>
    <row r="687" spans="15:24" ht="15" customHeight="1" x14ac:dyDescent="0.25">
      <c r="O687" s="22"/>
      <c r="P687" s="22"/>
      <c r="Q687" s="22"/>
      <c r="R687" s="22"/>
      <c r="S687" s="22"/>
      <c r="T687" s="22"/>
      <c r="U687" s="22"/>
      <c r="V687" s="22"/>
      <c r="W687" s="22"/>
      <c r="X687" s="22"/>
    </row>
    <row r="688" spans="15:24" ht="15" customHeight="1" x14ac:dyDescent="0.25">
      <c r="O688" s="22"/>
      <c r="P688" s="22"/>
      <c r="Q688" s="22"/>
      <c r="R688" s="22"/>
      <c r="S688" s="22"/>
      <c r="T688" s="22"/>
      <c r="U688" s="22"/>
      <c r="V688" s="22"/>
      <c r="W688" s="22"/>
      <c r="X688" s="22"/>
    </row>
    <row r="689" spans="15:24" ht="15" customHeight="1" x14ac:dyDescent="0.25">
      <c r="O689" s="22"/>
      <c r="P689" s="22"/>
      <c r="Q689" s="22"/>
      <c r="R689" s="22"/>
      <c r="S689" s="22"/>
      <c r="T689" s="22"/>
      <c r="U689" s="22"/>
      <c r="V689" s="22"/>
      <c r="W689" s="22"/>
      <c r="X689" s="22"/>
    </row>
    <row r="690" spans="15:24" ht="15" customHeight="1" x14ac:dyDescent="0.25">
      <c r="O690" s="22"/>
      <c r="P690" s="22"/>
      <c r="Q690" s="22"/>
      <c r="R690" s="22"/>
      <c r="S690" s="22"/>
      <c r="T690" s="22"/>
      <c r="U690" s="22"/>
      <c r="V690" s="22"/>
      <c r="W690" s="22"/>
      <c r="X690" s="22"/>
    </row>
    <row r="691" spans="15:24" ht="15" customHeight="1" x14ac:dyDescent="0.25">
      <c r="O691" s="22"/>
      <c r="P691" s="22"/>
      <c r="Q691" s="22"/>
      <c r="R691" s="22"/>
      <c r="S691" s="22"/>
      <c r="T691" s="22"/>
      <c r="U691" s="22"/>
      <c r="V691" s="22"/>
      <c r="W691" s="22"/>
      <c r="X691" s="22"/>
    </row>
    <row r="692" spans="15:24" ht="15" customHeight="1" x14ac:dyDescent="0.25">
      <c r="O692" s="22"/>
      <c r="P692" s="22"/>
      <c r="Q692" s="22"/>
      <c r="R692" s="22"/>
      <c r="S692" s="22"/>
      <c r="T692" s="22"/>
      <c r="U692" s="22"/>
      <c r="V692" s="22"/>
      <c r="W692" s="22"/>
      <c r="X692" s="22"/>
    </row>
    <row r="693" spans="15:24" ht="15" customHeight="1" x14ac:dyDescent="0.25">
      <c r="O693" s="22"/>
      <c r="P693" s="22"/>
      <c r="Q693" s="22"/>
      <c r="R693" s="22"/>
      <c r="S693" s="22"/>
      <c r="T693" s="22"/>
      <c r="U693" s="22"/>
      <c r="V693" s="22"/>
      <c r="W693" s="22"/>
      <c r="X693" s="22"/>
    </row>
    <row r="694" spans="15:24" ht="15" customHeight="1" x14ac:dyDescent="0.25">
      <c r="O694" s="22"/>
      <c r="P694" s="22"/>
      <c r="Q694" s="22"/>
      <c r="R694" s="22"/>
      <c r="S694" s="22"/>
      <c r="T694" s="22"/>
      <c r="U694" s="22"/>
      <c r="V694" s="22"/>
      <c r="W694" s="22"/>
      <c r="X694" s="22"/>
    </row>
    <row r="695" spans="15:24" ht="15" customHeight="1" x14ac:dyDescent="0.25">
      <c r="O695" s="22"/>
      <c r="P695" s="22"/>
      <c r="Q695" s="22"/>
      <c r="R695" s="22"/>
      <c r="S695" s="22"/>
      <c r="T695" s="22"/>
      <c r="U695" s="22"/>
      <c r="V695" s="22"/>
      <c r="W695" s="22"/>
      <c r="X695" s="22"/>
    </row>
    <row r="696" spans="15:24" ht="15" customHeight="1" x14ac:dyDescent="0.25">
      <c r="O696" s="22"/>
      <c r="P696" s="22"/>
      <c r="Q696" s="22"/>
      <c r="R696" s="22"/>
      <c r="S696" s="22"/>
      <c r="T696" s="22"/>
      <c r="U696" s="22"/>
      <c r="V696" s="22"/>
      <c r="W696" s="22"/>
      <c r="X696" s="22"/>
    </row>
    <row r="697" spans="15:24" ht="15" customHeight="1" x14ac:dyDescent="0.25">
      <c r="O697" s="22"/>
      <c r="P697" s="22"/>
      <c r="Q697" s="22"/>
      <c r="R697" s="22"/>
      <c r="S697" s="22"/>
      <c r="T697" s="22"/>
      <c r="U697" s="22"/>
      <c r="V697" s="22"/>
      <c r="W697" s="22"/>
      <c r="X697" s="22"/>
    </row>
    <row r="698" spans="15:24" ht="15" customHeight="1" x14ac:dyDescent="0.25">
      <c r="O698" s="22"/>
      <c r="P698" s="22"/>
      <c r="Q698" s="22"/>
      <c r="R698" s="22"/>
      <c r="S698" s="22"/>
      <c r="T698" s="22"/>
      <c r="U698" s="22"/>
      <c r="V698" s="22"/>
      <c r="W698" s="22"/>
      <c r="X698" s="22"/>
    </row>
    <row r="699" spans="15:24" ht="15" customHeight="1" x14ac:dyDescent="0.25">
      <c r="O699" s="22"/>
      <c r="P699" s="22"/>
      <c r="Q699" s="22"/>
      <c r="R699" s="22"/>
      <c r="S699" s="22"/>
      <c r="T699" s="22"/>
      <c r="U699" s="22"/>
      <c r="V699" s="22"/>
      <c r="W699" s="22"/>
      <c r="X699" s="22"/>
    </row>
    <row r="700" spans="15:24" ht="15" customHeight="1" x14ac:dyDescent="0.25">
      <c r="O700" s="22"/>
      <c r="P700" s="22"/>
      <c r="Q700" s="22"/>
      <c r="R700" s="22"/>
      <c r="S700" s="22"/>
      <c r="T700" s="22"/>
      <c r="U700" s="22"/>
      <c r="V700" s="22"/>
      <c r="W700" s="22"/>
      <c r="X700" s="22"/>
    </row>
    <row r="701" spans="15:24" ht="15" customHeight="1" x14ac:dyDescent="0.25">
      <c r="O701" s="22"/>
      <c r="P701" s="22"/>
      <c r="Q701" s="22"/>
      <c r="R701" s="22"/>
      <c r="S701" s="22"/>
      <c r="T701" s="22"/>
      <c r="U701" s="22"/>
      <c r="V701" s="22"/>
      <c r="W701" s="22"/>
      <c r="X701" s="22"/>
    </row>
    <row r="702" spans="15:24" ht="15" customHeight="1" x14ac:dyDescent="0.25">
      <c r="O702" s="22"/>
      <c r="P702" s="22"/>
      <c r="Q702" s="22"/>
      <c r="R702" s="22"/>
      <c r="S702" s="22"/>
      <c r="T702" s="22"/>
      <c r="U702" s="22"/>
      <c r="V702" s="22"/>
      <c r="W702" s="22"/>
      <c r="X702" s="22"/>
    </row>
    <row r="703" spans="15:24" ht="15" customHeight="1" x14ac:dyDescent="0.25">
      <c r="O703" s="22"/>
      <c r="P703" s="22"/>
      <c r="Q703" s="22"/>
      <c r="R703" s="22"/>
      <c r="S703" s="22"/>
      <c r="T703" s="22"/>
      <c r="U703" s="22"/>
      <c r="V703" s="22"/>
      <c r="W703" s="22"/>
      <c r="X703" s="22"/>
    </row>
    <row r="704" spans="15:24" ht="15" customHeight="1" x14ac:dyDescent="0.25">
      <c r="O704" s="22"/>
      <c r="P704" s="22"/>
      <c r="Q704" s="22"/>
      <c r="R704" s="22"/>
      <c r="S704" s="22"/>
      <c r="T704" s="22"/>
      <c r="U704" s="22"/>
      <c r="V704" s="22"/>
      <c r="W704" s="22"/>
      <c r="X704" s="22"/>
    </row>
    <row r="705" spans="15:24" ht="15" customHeight="1" x14ac:dyDescent="0.25">
      <c r="O705" s="22"/>
      <c r="P705" s="22"/>
      <c r="Q705" s="22"/>
      <c r="R705" s="22"/>
      <c r="S705" s="22"/>
      <c r="T705" s="22"/>
      <c r="U705" s="22"/>
      <c r="V705" s="22"/>
      <c r="W705" s="22"/>
      <c r="X705" s="22"/>
    </row>
    <row r="706" spans="15:24" ht="15" customHeight="1" x14ac:dyDescent="0.25">
      <c r="O706" s="22"/>
      <c r="P706" s="22"/>
      <c r="Q706" s="22"/>
      <c r="R706" s="22"/>
      <c r="S706" s="22"/>
      <c r="T706" s="22"/>
      <c r="U706" s="22"/>
      <c r="V706" s="22"/>
      <c r="W706" s="22"/>
      <c r="X706" s="22"/>
    </row>
    <row r="707" spans="15:24" ht="15" customHeight="1" x14ac:dyDescent="0.25">
      <c r="O707" s="22"/>
      <c r="P707" s="22"/>
      <c r="Q707" s="22"/>
      <c r="R707" s="22"/>
      <c r="S707" s="22"/>
      <c r="T707" s="22"/>
      <c r="U707" s="22"/>
      <c r="V707" s="22"/>
      <c r="W707" s="22"/>
      <c r="X707" s="22"/>
    </row>
    <row r="708" spans="15:24" ht="15" customHeight="1" x14ac:dyDescent="0.25">
      <c r="O708" s="22"/>
      <c r="P708" s="22"/>
      <c r="Q708" s="22"/>
      <c r="R708" s="22"/>
      <c r="S708" s="22"/>
      <c r="T708" s="22"/>
      <c r="U708" s="22"/>
      <c r="V708" s="22"/>
      <c r="W708" s="22"/>
      <c r="X708" s="22"/>
    </row>
    <row r="709" spans="15:24" ht="15" customHeight="1" x14ac:dyDescent="0.25">
      <c r="O709" s="22"/>
      <c r="P709" s="22"/>
      <c r="Q709" s="22"/>
      <c r="R709" s="22"/>
      <c r="S709" s="22"/>
      <c r="T709" s="22"/>
      <c r="U709" s="22"/>
      <c r="V709" s="22"/>
      <c r="W709" s="22"/>
      <c r="X709" s="22"/>
    </row>
    <row r="710" spans="15:24" ht="15" customHeight="1" x14ac:dyDescent="0.25">
      <c r="O710" s="22"/>
      <c r="P710" s="22"/>
      <c r="Q710" s="22"/>
      <c r="R710" s="22"/>
      <c r="S710" s="22"/>
      <c r="T710" s="22"/>
      <c r="U710" s="22"/>
      <c r="V710" s="22"/>
      <c r="W710" s="22"/>
      <c r="X710" s="22"/>
    </row>
    <row r="711" spans="15:24" ht="15" customHeight="1" x14ac:dyDescent="0.25">
      <c r="O711" s="22"/>
      <c r="P711" s="22"/>
      <c r="Q711" s="22"/>
      <c r="R711" s="22"/>
      <c r="S711" s="22"/>
      <c r="T711" s="22"/>
      <c r="U711" s="22"/>
      <c r="V711" s="22"/>
      <c r="W711" s="22"/>
      <c r="X711" s="22"/>
    </row>
    <row r="712" spans="15:24" ht="15" customHeight="1" x14ac:dyDescent="0.25">
      <c r="O712" s="22"/>
      <c r="P712" s="22"/>
      <c r="Q712" s="22"/>
      <c r="R712" s="22"/>
      <c r="S712" s="22"/>
      <c r="T712" s="22"/>
      <c r="U712" s="22"/>
      <c r="V712" s="22"/>
      <c r="W712" s="22"/>
      <c r="X712" s="22"/>
    </row>
    <row r="713" spans="15:24" ht="15" customHeight="1" x14ac:dyDescent="0.25">
      <c r="O713" s="22"/>
      <c r="P713" s="22"/>
      <c r="Q713" s="22"/>
      <c r="R713" s="22"/>
      <c r="S713" s="22"/>
      <c r="T713" s="22"/>
      <c r="U713" s="22"/>
      <c r="V713" s="22"/>
      <c r="W713" s="22"/>
      <c r="X713" s="22"/>
    </row>
    <row r="714" spans="15:24" ht="15" customHeight="1" x14ac:dyDescent="0.25">
      <c r="O714" s="22"/>
      <c r="P714" s="22"/>
      <c r="Q714" s="22"/>
      <c r="R714" s="22"/>
      <c r="S714" s="22"/>
      <c r="T714" s="22"/>
      <c r="U714" s="22"/>
      <c r="V714" s="22"/>
      <c r="W714" s="22"/>
      <c r="X714" s="22"/>
    </row>
    <row r="715" spans="15:24" ht="15" customHeight="1" x14ac:dyDescent="0.25">
      <c r="O715" s="22"/>
      <c r="P715" s="22"/>
      <c r="Q715" s="22"/>
      <c r="R715" s="22"/>
      <c r="S715" s="22"/>
      <c r="T715" s="22"/>
      <c r="U715" s="22"/>
      <c r="V715" s="22"/>
      <c r="W715" s="22"/>
      <c r="X715" s="22"/>
    </row>
    <row r="716" spans="15:24" ht="15" customHeight="1" x14ac:dyDescent="0.25">
      <c r="O716" s="22"/>
      <c r="P716" s="22"/>
      <c r="Q716" s="22"/>
      <c r="R716" s="22"/>
      <c r="S716" s="22"/>
      <c r="T716" s="22"/>
      <c r="U716" s="22"/>
      <c r="V716" s="22"/>
      <c r="W716" s="22"/>
      <c r="X716" s="22"/>
    </row>
    <row r="717" spans="15:24" ht="15" customHeight="1" x14ac:dyDescent="0.25">
      <c r="O717" s="22"/>
      <c r="P717" s="22"/>
      <c r="Q717" s="22"/>
      <c r="R717" s="22"/>
      <c r="S717" s="22"/>
      <c r="T717" s="22"/>
      <c r="U717" s="22"/>
      <c r="V717" s="22"/>
      <c r="W717" s="22"/>
      <c r="X717" s="22"/>
    </row>
    <row r="718" spans="15:24" ht="15" customHeight="1" x14ac:dyDescent="0.25">
      <c r="O718" s="22"/>
      <c r="P718" s="22"/>
      <c r="Q718" s="22"/>
      <c r="R718" s="22"/>
      <c r="S718" s="22"/>
      <c r="T718" s="22"/>
      <c r="U718" s="22"/>
      <c r="V718" s="22"/>
      <c r="W718" s="22"/>
      <c r="X718" s="22"/>
    </row>
    <row r="719" spans="15:24" ht="15" customHeight="1" x14ac:dyDescent="0.25">
      <c r="O719" s="22"/>
      <c r="P719" s="22"/>
      <c r="Q719" s="22"/>
      <c r="R719" s="22"/>
      <c r="S719" s="22"/>
      <c r="T719" s="22"/>
      <c r="U719" s="22"/>
      <c r="V719" s="22"/>
      <c r="W719" s="22"/>
      <c r="X719" s="22"/>
    </row>
    <row r="720" spans="15:24" ht="15" customHeight="1" x14ac:dyDescent="0.25">
      <c r="O720" s="22"/>
      <c r="P720" s="22"/>
      <c r="Q720" s="22"/>
      <c r="R720" s="22"/>
      <c r="S720" s="22"/>
      <c r="T720" s="22"/>
      <c r="U720" s="22"/>
      <c r="V720" s="22"/>
      <c r="W720" s="22"/>
      <c r="X720" s="22"/>
    </row>
    <row r="721" spans="15:24" ht="15" customHeight="1" x14ac:dyDescent="0.25">
      <c r="O721" s="22"/>
      <c r="P721" s="22"/>
      <c r="Q721" s="22"/>
      <c r="R721" s="22"/>
      <c r="S721" s="22"/>
      <c r="T721" s="22"/>
      <c r="U721" s="22"/>
      <c r="V721" s="22"/>
      <c r="W721" s="22"/>
      <c r="X721" s="22"/>
    </row>
    <row r="722" spans="15:24" ht="15" customHeight="1" x14ac:dyDescent="0.25">
      <c r="O722" s="22"/>
      <c r="P722" s="22"/>
      <c r="Q722" s="22"/>
      <c r="R722" s="22"/>
      <c r="S722" s="22"/>
      <c r="T722" s="22"/>
      <c r="U722" s="22"/>
      <c r="V722" s="22"/>
      <c r="W722" s="22"/>
      <c r="X722" s="22"/>
    </row>
    <row r="723" spans="15:24" ht="15" customHeight="1" x14ac:dyDescent="0.25">
      <c r="O723" s="22"/>
      <c r="P723" s="22"/>
      <c r="Q723" s="22"/>
      <c r="R723" s="22"/>
      <c r="S723" s="22"/>
      <c r="T723" s="22"/>
      <c r="U723" s="22"/>
      <c r="V723" s="22"/>
      <c r="W723" s="22"/>
      <c r="X723" s="22"/>
    </row>
    <row r="724" spans="15:24" ht="15" customHeight="1" x14ac:dyDescent="0.25">
      <c r="O724" s="22"/>
      <c r="P724" s="22"/>
      <c r="Q724" s="22"/>
      <c r="R724" s="22"/>
      <c r="S724" s="22"/>
      <c r="T724" s="22"/>
      <c r="U724" s="22"/>
      <c r="V724" s="22"/>
      <c r="W724" s="22"/>
      <c r="X724" s="22"/>
    </row>
    <row r="725" spans="15:24" ht="15" customHeight="1" x14ac:dyDescent="0.25">
      <c r="O725" s="22"/>
      <c r="P725" s="22"/>
      <c r="Q725" s="22"/>
      <c r="R725" s="22"/>
      <c r="S725" s="22"/>
      <c r="T725" s="22"/>
      <c r="U725" s="22"/>
      <c r="V725" s="22"/>
      <c r="W725" s="22"/>
      <c r="X725" s="22"/>
    </row>
    <row r="726" spans="15:24" ht="15" customHeight="1" x14ac:dyDescent="0.25">
      <c r="O726" s="22"/>
      <c r="P726" s="22"/>
      <c r="Q726" s="22"/>
      <c r="R726" s="22"/>
      <c r="S726" s="22"/>
      <c r="T726" s="22"/>
      <c r="U726" s="22"/>
      <c r="V726" s="22"/>
      <c r="W726" s="22"/>
      <c r="X726" s="22"/>
    </row>
    <row r="727" spans="15:24" ht="15" customHeight="1" x14ac:dyDescent="0.25">
      <c r="O727" s="22"/>
      <c r="P727" s="22"/>
      <c r="Q727" s="22"/>
      <c r="R727" s="22"/>
      <c r="S727" s="22"/>
      <c r="T727" s="22"/>
      <c r="U727" s="22"/>
      <c r="V727" s="22"/>
      <c r="W727" s="22"/>
      <c r="X727" s="22"/>
    </row>
    <row r="728" spans="15:24" ht="15" customHeight="1" x14ac:dyDescent="0.25">
      <c r="O728" s="22"/>
      <c r="P728" s="22"/>
      <c r="Q728" s="22"/>
      <c r="R728" s="22"/>
      <c r="S728" s="22"/>
      <c r="T728" s="22"/>
      <c r="U728" s="22"/>
      <c r="V728" s="22"/>
      <c r="W728" s="22"/>
      <c r="X728" s="22"/>
    </row>
    <row r="729" spans="15:24" ht="15" customHeight="1" x14ac:dyDescent="0.25">
      <c r="O729" s="22"/>
      <c r="P729" s="22"/>
      <c r="Q729" s="22"/>
      <c r="R729" s="22"/>
      <c r="S729" s="22"/>
      <c r="T729" s="22"/>
      <c r="U729" s="22"/>
      <c r="V729" s="22"/>
      <c r="W729" s="22"/>
      <c r="X729" s="22"/>
    </row>
    <row r="730" spans="15:24" ht="15" customHeight="1" x14ac:dyDescent="0.25">
      <c r="O730" s="22"/>
      <c r="P730" s="22"/>
      <c r="Q730" s="22"/>
      <c r="R730" s="22"/>
      <c r="S730" s="22"/>
      <c r="T730" s="22"/>
      <c r="U730" s="22"/>
      <c r="V730" s="22"/>
      <c r="W730" s="22"/>
      <c r="X730" s="22"/>
    </row>
    <row r="731" spans="15:24" ht="15" customHeight="1" x14ac:dyDescent="0.25">
      <c r="O731" s="22"/>
      <c r="P731" s="22"/>
      <c r="Q731" s="22"/>
      <c r="R731" s="22"/>
      <c r="S731" s="22"/>
      <c r="T731" s="22"/>
      <c r="U731" s="22"/>
      <c r="V731" s="22"/>
      <c r="W731" s="22"/>
      <c r="X731" s="22"/>
    </row>
    <row r="732" spans="15:24" ht="15" customHeight="1" x14ac:dyDescent="0.25">
      <c r="O732" s="22"/>
      <c r="P732" s="22"/>
      <c r="Q732" s="22"/>
      <c r="R732" s="22"/>
      <c r="S732" s="22"/>
      <c r="T732" s="22"/>
      <c r="U732" s="22"/>
      <c r="V732" s="22"/>
      <c r="W732" s="22"/>
      <c r="X732" s="22"/>
    </row>
    <row r="733" spans="15:24" ht="15" customHeight="1" x14ac:dyDescent="0.25">
      <c r="O733" s="22"/>
      <c r="P733" s="22"/>
      <c r="Q733" s="22"/>
      <c r="R733" s="22"/>
      <c r="S733" s="22"/>
      <c r="T733" s="22"/>
      <c r="U733" s="22"/>
      <c r="V733" s="22"/>
      <c r="W733" s="22"/>
      <c r="X733" s="22"/>
    </row>
    <row r="734" spans="15:24" ht="15" customHeight="1" x14ac:dyDescent="0.25">
      <c r="O734" s="22"/>
      <c r="P734" s="22"/>
      <c r="Q734" s="22"/>
      <c r="R734" s="22"/>
      <c r="S734" s="22"/>
      <c r="T734" s="22"/>
      <c r="U734" s="22"/>
      <c r="V734" s="22"/>
      <c r="W734" s="22"/>
      <c r="X734" s="22"/>
    </row>
    <row r="735" spans="15:24" ht="15" customHeight="1" x14ac:dyDescent="0.25">
      <c r="O735" s="22"/>
      <c r="P735" s="22"/>
      <c r="Q735" s="22"/>
      <c r="R735" s="22"/>
      <c r="S735" s="22"/>
      <c r="T735" s="22"/>
      <c r="U735" s="22"/>
      <c r="V735" s="22"/>
      <c r="W735" s="22"/>
      <c r="X735" s="22"/>
    </row>
    <row r="736" spans="15:24" ht="15" customHeight="1" x14ac:dyDescent="0.25">
      <c r="O736" s="22"/>
      <c r="P736" s="22"/>
      <c r="Q736" s="22"/>
      <c r="R736" s="22"/>
      <c r="S736" s="22"/>
      <c r="T736" s="22"/>
      <c r="U736" s="22"/>
      <c r="V736" s="22"/>
      <c r="W736" s="22"/>
      <c r="X736" s="22"/>
    </row>
    <row r="737" spans="15:24" ht="15" customHeight="1" x14ac:dyDescent="0.25">
      <c r="O737" s="22"/>
      <c r="P737" s="22"/>
      <c r="Q737" s="22"/>
      <c r="R737" s="22"/>
      <c r="S737" s="22"/>
      <c r="T737" s="22"/>
      <c r="U737" s="22"/>
      <c r="V737" s="22"/>
      <c r="W737" s="22"/>
      <c r="X737" s="22"/>
    </row>
    <row r="738" spans="15:24" ht="15" customHeight="1" x14ac:dyDescent="0.25">
      <c r="O738" s="22"/>
      <c r="P738" s="22"/>
      <c r="Q738" s="22"/>
      <c r="R738" s="22"/>
      <c r="S738" s="22"/>
      <c r="T738" s="22"/>
      <c r="U738" s="22"/>
      <c r="V738" s="22"/>
      <c r="W738" s="22"/>
      <c r="X738" s="22"/>
    </row>
    <row r="739" spans="15:24" ht="15" customHeight="1" x14ac:dyDescent="0.25">
      <c r="O739" s="22"/>
      <c r="P739" s="22"/>
      <c r="Q739" s="22"/>
      <c r="R739" s="22"/>
      <c r="S739" s="22"/>
      <c r="T739" s="22"/>
      <c r="U739" s="22"/>
      <c r="V739" s="22"/>
      <c r="W739" s="22"/>
      <c r="X739" s="22"/>
    </row>
    <row r="740" spans="15:24" ht="15" customHeight="1" x14ac:dyDescent="0.25">
      <c r="O740" s="22"/>
      <c r="P740" s="22"/>
      <c r="Q740" s="22"/>
      <c r="R740" s="22"/>
      <c r="S740" s="22"/>
      <c r="T740" s="22"/>
      <c r="U740" s="22"/>
      <c r="V740" s="22"/>
      <c r="W740" s="22"/>
      <c r="X740" s="22"/>
    </row>
    <row r="741" spans="15:24" ht="15" customHeight="1" x14ac:dyDescent="0.25">
      <c r="O741" s="22"/>
      <c r="P741" s="22"/>
      <c r="Q741" s="22"/>
      <c r="R741" s="22"/>
      <c r="S741" s="22"/>
      <c r="T741" s="22"/>
      <c r="U741" s="22"/>
      <c r="V741" s="22"/>
      <c r="W741" s="22"/>
      <c r="X741" s="22"/>
    </row>
    <row r="742" spans="15:24" ht="15" customHeight="1" x14ac:dyDescent="0.25">
      <c r="O742" s="22"/>
      <c r="P742" s="22"/>
      <c r="Q742" s="22"/>
      <c r="R742" s="22"/>
      <c r="S742" s="22"/>
      <c r="T742" s="22"/>
      <c r="U742" s="22"/>
      <c r="V742" s="22"/>
      <c r="W742" s="22"/>
      <c r="X742" s="22"/>
    </row>
    <row r="743" spans="15:24" ht="15" customHeight="1" x14ac:dyDescent="0.25">
      <c r="O743" s="22"/>
      <c r="P743" s="22"/>
      <c r="Q743" s="22"/>
      <c r="R743" s="22"/>
      <c r="S743" s="22"/>
      <c r="T743" s="22"/>
      <c r="U743" s="22"/>
      <c r="V743" s="22"/>
      <c r="W743" s="22"/>
      <c r="X743" s="22"/>
    </row>
    <row r="744" spans="15:24" ht="15" customHeight="1" x14ac:dyDescent="0.25">
      <c r="O744" s="22"/>
      <c r="P744" s="22"/>
      <c r="Q744" s="22"/>
      <c r="R744" s="22"/>
      <c r="S744" s="22"/>
      <c r="T744" s="22"/>
      <c r="U744" s="22"/>
      <c r="V744" s="22"/>
      <c r="W744" s="22"/>
      <c r="X744" s="22"/>
    </row>
    <row r="745" spans="15:24" ht="15" customHeight="1" x14ac:dyDescent="0.25">
      <c r="O745" s="22"/>
      <c r="P745" s="22"/>
      <c r="Q745" s="22"/>
      <c r="R745" s="22"/>
      <c r="S745" s="22"/>
      <c r="T745" s="22"/>
      <c r="U745" s="22"/>
      <c r="V745" s="22"/>
      <c r="W745" s="22"/>
      <c r="X745" s="22"/>
    </row>
    <row r="746" spans="15:24" ht="15" customHeight="1" x14ac:dyDescent="0.25">
      <c r="O746" s="22"/>
      <c r="P746" s="22"/>
      <c r="Q746" s="22"/>
      <c r="R746" s="22"/>
      <c r="S746" s="22"/>
      <c r="T746" s="22"/>
      <c r="U746" s="22"/>
      <c r="V746" s="22"/>
      <c r="W746" s="22"/>
      <c r="X746" s="22"/>
    </row>
    <row r="747" spans="15:24" ht="15" customHeight="1" x14ac:dyDescent="0.25">
      <c r="O747" s="22"/>
      <c r="P747" s="22"/>
      <c r="Q747" s="22"/>
      <c r="R747" s="22"/>
      <c r="S747" s="22"/>
      <c r="T747" s="22"/>
      <c r="U747" s="22"/>
      <c r="V747" s="22"/>
      <c r="W747" s="22"/>
      <c r="X747" s="22"/>
    </row>
    <row r="748" spans="15:24" ht="15" customHeight="1" x14ac:dyDescent="0.25">
      <c r="O748" s="22"/>
      <c r="P748" s="22"/>
      <c r="Q748" s="22"/>
      <c r="R748" s="22"/>
      <c r="S748" s="22"/>
      <c r="T748" s="22"/>
      <c r="U748" s="22"/>
      <c r="V748" s="22"/>
      <c r="W748" s="22"/>
      <c r="X748" s="22"/>
    </row>
    <row r="749" spans="15:24" ht="15" customHeight="1" x14ac:dyDescent="0.25">
      <c r="O749" s="22"/>
      <c r="P749" s="22"/>
      <c r="Q749" s="22"/>
      <c r="R749" s="22"/>
      <c r="S749" s="22"/>
      <c r="T749" s="22"/>
      <c r="U749" s="22"/>
      <c r="V749" s="22"/>
      <c r="W749" s="22"/>
      <c r="X749" s="22"/>
    </row>
    <row r="750" spans="15:24" ht="15" customHeight="1" x14ac:dyDescent="0.25">
      <c r="O750" s="22"/>
      <c r="P750" s="22"/>
      <c r="Q750" s="22"/>
      <c r="R750" s="22"/>
      <c r="S750" s="22"/>
      <c r="T750" s="22"/>
      <c r="U750" s="22"/>
      <c r="V750" s="22"/>
      <c r="W750" s="22"/>
      <c r="X750" s="22"/>
    </row>
    <row r="751" spans="15:24" ht="15" customHeight="1" x14ac:dyDescent="0.25">
      <c r="O751" s="22"/>
      <c r="P751" s="22"/>
      <c r="Q751" s="22"/>
      <c r="R751" s="22"/>
      <c r="S751" s="22"/>
      <c r="T751" s="22"/>
      <c r="U751" s="22"/>
      <c r="V751" s="22"/>
      <c r="W751" s="22"/>
      <c r="X751" s="22"/>
    </row>
    <row r="752" spans="15:24" ht="15" customHeight="1" x14ac:dyDescent="0.25">
      <c r="O752" s="22"/>
      <c r="P752" s="22"/>
      <c r="Q752" s="22"/>
      <c r="R752" s="22"/>
      <c r="S752" s="22"/>
      <c r="T752" s="22"/>
      <c r="U752" s="22"/>
      <c r="V752" s="22"/>
      <c r="W752" s="22"/>
      <c r="X752" s="22"/>
    </row>
    <row r="753" spans="15:24" ht="15" customHeight="1" x14ac:dyDescent="0.25">
      <c r="O753" s="22"/>
      <c r="P753" s="22"/>
      <c r="Q753" s="22"/>
      <c r="R753" s="22"/>
      <c r="S753" s="22"/>
      <c r="T753" s="22"/>
      <c r="U753" s="22"/>
      <c r="V753" s="22"/>
      <c r="W753" s="22"/>
      <c r="X753" s="22"/>
    </row>
    <row r="754" spans="15:24" ht="15" customHeight="1" x14ac:dyDescent="0.25">
      <c r="O754" s="22"/>
      <c r="P754" s="22"/>
      <c r="Q754" s="22"/>
      <c r="R754" s="22"/>
      <c r="S754" s="22"/>
      <c r="T754" s="22"/>
      <c r="U754" s="22"/>
      <c r="V754" s="22"/>
      <c r="W754" s="22"/>
      <c r="X754" s="22"/>
    </row>
    <row r="755" spans="15:24" ht="15" customHeight="1" x14ac:dyDescent="0.25">
      <c r="O755" s="22"/>
      <c r="P755" s="22"/>
      <c r="Q755" s="22"/>
      <c r="R755" s="22"/>
      <c r="S755" s="22"/>
      <c r="T755" s="22"/>
      <c r="U755" s="22"/>
      <c r="V755" s="22"/>
      <c r="W755" s="22"/>
      <c r="X755" s="22"/>
    </row>
    <row r="756" spans="15:24" ht="15" customHeight="1" x14ac:dyDescent="0.25">
      <c r="O756" s="22"/>
      <c r="P756" s="22"/>
      <c r="Q756" s="22"/>
      <c r="R756" s="22"/>
      <c r="S756" s="22"/>
      <c r="T756" s="22"/>
      <c r="U756" s="22"/>
      <c r="V756" s="22"/>
      <c r="W756" s="22"/>
      <c r="X756" s="22"/>
    </row>
    <row r="757" spans="15:24" ht="15" customHeight="1" x14ac:dyDescent="0.25">
      <c r="O757" s="22"/>
      <c r="P757" s="22"/>
      <c r="Q757" s="22"/>
      <c r="R757" s="22"/>
      <c r="S757" s="22"/>
      <c r="T757" s="22"/>
      <c r="U757" s="22"/>
      <c r="V757" s="22"/>
      <c r="W757" s="22"/>
      <c r="X757" s="22"/>
    </row>
    <row r="758" spans="15:24" ht="15" customHeight="1" x14ac:dyDescent="0.25">
      <c r="O758" s="22"/>
      <c r="P758" s="22"/>
      <c r="Q758" s="22"/>
      <c r="R758" s="22"/>
      <c r="S758" s="22"/>
      <c r="T758" s="22"/>
      <c r="U758" s="22"/>
      <c r="V758" s="22"/>
      <c r="W758" s="22"/>
      <c r="X758" s="22"/>
    </row>
    <row r="759" spans="15:24" ht="15" customHeight="1" x14ac:dyDescent="0.25">
      <c r="O759" s="22"/>
      <c r="P759" s="22"/>
      <c r="Q759" s="22"/>
      <c r="R759" s="22"/>
      <c r="S759" s="22"/>
      <c r="T759" s="22"/>
      <c r="U759" s="22"/>
      <c r="V759" s="22"/>
      <c r="W759" s="22"/>
      <c r="X759" s="22"/>
    </row>
    <row r="760" spans="15:24" ht="15" customHeight="1" x14ac:dyDescent="0.25">
      <c r="O760" s="22"/>
      <c r="P760" s="22"/>
      <c r="Q760" s="22"/>
      <c r="R760" s="22"/>
      <c r="S760" s="22"/>
      <c r="T760" s="22"/>
      <c r="U760" s="22"/>
      <c r="V760" s="22"/>
      <c r="W760" s="22"/>
      <c r="X760" s="22"/>
    </row>
    <row r="761" spans="15:24" ht="15" customHeight="1" x14ac:dyDescent="0.25">
      <c r="O761" s="22"/>
      <c r="P761" s="22"/>
      <c r="Q761" s="22"/>
      <c r="R761" s="22"/>
      <c r="S761" s="22"/>
      <c r="T761" s="22"/>
      <c r="U761" s="22"/>
      <c r="V761" s="22"/>
      <c r="W761" s="22"/>
      <c r="X761" s="22"/>
    </row>
    <row r="762" spans="15:24" ht="15" customHeight="1" x14ac:dyDescent="0.25">
      <c r="O762" s="22"/>
      <c r="P762" s="22"/>
      <c r="Q762" s="22"/>
      <c r="R762" s="22"/>
      <c r="S762" s="22"/>
      <c r="T762" s="22"/>
      <c r="U762" s="22"/>
      <c r="V762" s="22"/>
      <c r="W762" s="22"/>
      <c r="X762" s="22"/>
    </row>
    <row r="763" spans="15:24" ht="15" customHeight="1" x14ac:dyDescent="0.25">
      <c r="O763" s="22"/>
      <c r="P763" s="22"/>
      <c r="Q763" s="22"/>
      <c r="R763" s="22"/>
      <c r="S763" s="22"/>
      <c r="T763" s="22"/>
      <c r="U763" s="22"/>
      <c r="V763" s="22"/>
      <c r="W763" s="22"/>
      <c r="X763" s="22"/>
    </row>
    <row r="764" spans="15:24" ht="15" customHeight="1" x14ac:dyDescent="0.25">
      <c r="O764" s="22"/>
      <c r="P764" s="22"/>
      <c r="Q764" s="22"/>
      <c r="R764" s="22"/>
      <c r="S764" s="22"/>
      <c r="T764" s="22"/>
      <c r="U764" s="22"/>
      <c r="V764" s="22"/>
      <c r="W764" s="22"/>
      <c r="X764" s="22"/>
    </row>
    <row r="765" spans="15:24" ht="15" customHeight="1" x14ac:dyDescent="0.25">
      <c r="O765" s="22"/>
      <c r="P765" s="22"/>
      <c r="Q765" s="22"/>
      <c r="R765" s="22"/>
      <c r="S765" s="22"/>
      <c r="T765" s="22"/>
      <c r="U765" s="22"/>
      <c r="V765" s="22"/>
      <c r="W765" s="22"/>
      <c r="X765" s="22"/>
    </row>
  </sheetData>
  <mergeCells count="103">
    <mergeCell ref="A1:N2"/>
    <mergeCell ref="AE4:AE6"/>
    <mergeCell ref="X5:X6"/>
    <mergeCell ref="Y5:Y6"/>
    <mergeCell ref="A3:M3"/>
    <mergeCell ref="S5:S6"/>
    <mergeCell ref="T5:T6"/>
    <mergeCell ref="U5:U6"/>
    <mergeCell ref="V5:V6"/>
    <mergeCell ref="W5:W6"/>
    <mergeCell ref="AC4:AC6"/>
    <mergeCell ref="Q4:Q5"/>
    <mergeCell ref="R4:R5"/>
    <mergeCell ref="A4:A6"/>
    <mergeCell ref="B4:B6"/>
    <mergeCell ref="I4:I6"/>
    <mergeCell ref="J4:J6"/>
    <mergeCell ref="K4:K6"/>
    <mergeCell ref="L4:L6"/>
    <mergeCell ref="M4:M6"/>
    <mergeCell ref="N4:N6"/>
    <mergeCell ref="AD4:AD6"/>
    <mergeCell ref="AA4:AA6"/>
    <mergeCell ref="AB4:AB6"/>
    <mergeCell ref="C15:F15"/>
    <mergeCell ref="N12:N14"/>
    <mergeCell ref="M12:M14"/>
    <mergeCell ref="C9:F9"/>
    <mergeCell ref="C10:F10"/>
    <mergeCell ref="C11:F11"/>
    <mergeCell ref="C12:F12"/>
    <mergeCell ref="C4:C6"/>
    <mergeCell ref="D4:D6"/>
    <mergeCell ref="E4:E6"/>
    <mergeCell ref="F4:F6"/>
    <mergeCell ref="G4:G6"/>
    <mergeCell ref="H4:H6"/>
    <mergeCell ref="O4:O5"/>
    <mergeCell ref="P4:P5"/>
    <mergeCell ref="Z5:Z6"/>
    <mergeCell ref="B69:C69"/>
    <mergeCell ref="B70:C70"/>
    <mergeCell ref="B71:C71"/>
    <mergeCell ref="N39:N41"/>
    <mergeCell ref="C42:F42"/>
    <mergeCell ref="C24:F24"/>
    <mergeCell ref="C25:F25"/>
    <mergeCell ref="C26:F26"/>
    <mergeCell ref="C28:F28"/>
    <mergeCell ref="C36:F36"/>
    <mergeCell ref="C37:F37"/>
    <mergeCell ref="C38:F38"/>
    <mergeCell ref="C39:F39"/>
    <mergeCell ref="M39:M41"/>
    <mergeCell ref="B61:C61"/>
    <mergeCell ref="C51:F51"/>
    <mergeCell ref="C52:F52"/>
    <mergeCell ref="D13:D14"/>
    <mergeCell ref="E13:E14"/>
    <mergeCell ref="F13:F14"/>
    <mergeCell ref="D40:D41"/>
    <mergeCell ref="B72:C72"/>
    <mergeCell ref="B73:C73"/>
    <mergeCell ref="B74:C74"/>
    <mergeCell ref="B75:C75"/>
    <mergeCell ref="C21:F21"/>
    <mergeCell ref="C22:F22"/>
    <mergeCell ref="C58:F58"/>
    <mergeCell ref="C60:F60"/>
    <mergeCell ref="C29:F29"/>
    <mergeCell ref="C31:F31"/>
    <mergeCell ref="C34:F34"/>
    <mergeCell ref="C53:F53"/>
    <mergeCell ref="C50:F50"/>
    <mergeCell ref="C54:F54"/>
    <mergeCell ref="C55:F55"/>
    <mergeCell ref="C56:F56"/>
    <mergeCell ref="C47:F47"/>
    <mergeCell ref="C48:F48"/>
    <mergeCell ref="C49:F49"/>
    <mergeCell ref="D71:E71"/>
    <mergeCell ref="B65:C65"/>
    <mergeCell ref="B66:C66"/>
    <mergeCell ref="B67:C67"/>
    <mergeCell ref="B68:C68"/>
    <mergeCell ref="B64:C64"/>
    <mergeCell ref="F61:H61"/>
    <mergeCell ref="G40:G41"/>
    <mergeCell ref="C43:F43"/>
    <mergeCell ref="C45:F45"/>
    <mergeCell ref="C46:F46"/>
    <mergeCell ref="C57:F57"/>
    <mergeCell ref="C59:F59"/>
    <mergeCell ref="C44:F44"/>
    <mergeCell ref="C16:F16"/>
    <mergeCell ref="C17:F17"/>
    <mergeCell ref="C18:F18"/>
    <mergeCell ref="C19:F19"/>
    <mergeCell ref="C20:F20"/>
    <mergeCell ref="E40:E41"/>
    <mergeCell ref="F40:F41"/>
    <mergeCell ref="B62:C62"/>
    <mergeCell ref="B63:C63"/>
  </mergeCells>
  <phoneticPr fontId="14" type="noConversion"/>
  <pageMargins left="0.2" right="0.196850393700787" top="0.27559055118110198" bottom="0.196850393700787" header="0" footer="0"/>
  <pageSetup paperSize="9" scale="6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zoomScale="85" zoomScaleNormal="85" workbookViewId="0">
      <pane ySplit="5" topLeftCell="A6" activePane="bottomLeft" state="frozen"/>
      <selection pane="bottomLeft" activeCell="R9" sqref="R9"/>
    </sheetView>
  </sheetViews>
  <sheetFormatPr defaultRowHeight="15.75" x14ac:dyDescent="0.25"/>
  <cols>
    <col min="1" max="1" width="4.375" customWidth="1"/>
    <col min="2" max="2" width="16.125" customWidth="1"/>
    <col min="3" max="4" width="7.75" style="54" customWidth="1"/>
    <col min="5" max="5" width="11.5" customWidth="1"/>
    <col min="6" max="6" width="9" customWidth="1"/>
    <col min="7" max="7" width="6.5" customWidth="1"/>
    <col min="8" max="9" width="9" customWidth="1"/>
    <col min="10" max="10" width="11" customWidth="1"/>
    <col min="11" max="11" width="12" customWidth="1"/>
    <col min="12" max="12" width="12.25" customWidth="1"/>
    <col min="13" max="13" width="10.375" customWidth="1"/>
    <col min="14" max="14" width="16.5" bestFit="1" customWidth="1"/>
    <col min="15" max="15" width="16" customWidth="1"/>
  </cols>
  <sheetData>
    <row r="1" spans="1:15" ht="15.75" customHeight="1" x14ac:dyDescent="0.25">
      <c r="A1" s="275" t="str">
        <f>'Phương án chi tiết'!A1:M2</f>
        <v>PHƯƠNG ÁN KHÁI TOÁN BỒI THƯỜNG, HỖ TRỢ VÀ TÁI ĐỊNH CƯ CÔNG TRÌNH: ĐƯỜNG QUỐC LỘ 6- KHU DU LỊCH NƯỚC NÓNG XÃ QUÀI CANG - XÃ TOẢ TÌNH, TRÊN ĐỊA BÀN XÃ TUẦN GIÁO</v>
      </c>
      <c r="B1" s="275"/>
      <c r="C1" s="275"/>
      <c r="D1" s="275"/>
      <c r="E1" s="275"/>
      <c r="F1" s="275"/>
      <c r="G1" s="275"/>
      <c r="H1" s="275"/>
      <c r="I1" s="275"/>
      <c r="J1" s="275"/>
      <c r="K1" s="275"/>
      <c r="L1" s="275"/>
      <c r="M1" s="275"/>
      <c r="N1" s="275"/>
    </row>
    <row r="2" spans="1:15" ht="21.75" customHeight="1" x14ac:dyDescent="0.25">
      <c r="A2" s="275"/>
      <c r="B2" s="275"/>
      <c r="C2" s="275"/>
      <c r="D2" s="275"/>
      <c r="E2" s="275"/>
      <c r="F2" s="275"/>
      <c r="G2" s="275"/>
      <c r="H2" s="275"/>
      <c r="I2" s="275"/>
      <c r="J2" s="275"/>
      <c r="K2" s="275"/>
      <c r="L2" s="275"/>
      <c r="M2" s="275"/>
      <c r="N2" s="275"/>
    </row>
    <row r="3" spans="1:15" ht="30" customHeight="1" x14ac:dyDescent="0.25">
      <c r="A3" s="282" t="str">
        <f>'Phương án chi tiết'!A3:M3</f>
        <v>(Kèm theo Văn bản số              /TTPTQĐ-CNKV2  ngày          tháng     năm 2026 của  Trung tâm Phát triển quỹ đất tỉnh Điện Biên)</v>
      </c>
      <c r="B3" s="282"/>
      <c r="C3" s="282"/>
      <c r="D3" s="282"/>
      <c r="E3" s="282"/>
      <c r="F3" s="282"/>
      <c r="G3" s="282"/>
      <c r="H3" s="282"/>
      <c r="I3" s="282"/>
      <c r="J3" s="282"/>
      <c r="K3" s="282"/>
      <c r="L3" s="282"/>
      <c r="M3" s="282"/>
    </row>
    <row r="4" spans="1:15" ht="30.75" customHeight="1" x14ac:dyDescent="0.25">
      <c r="A4" s="287" t="s">
        <v>0</v>
      </c>
      <c r="B4" s="288" t="s">
        <v>22</v>
      </c>
      <c r="C4" s="289" t="s">
        <v>3</v>
      </c>
      <c r="D4" s="289" t="s">
        <v>40</v>
      </c>
      <c r="E4" s="288" t="s">
        <v>23</v>
      </c>
      <c r="F4" s="288" t="s">
        <v>24</v>
      </c>
      <c r="G4" s="283" t="s">
        <v>25</v>
      </c>
      <c r="H4" s="284"/>
      <c r="I4" s="284"/>
      <c r="J4" s="279" t="s">
        <v>26</v>
      </c>
      <c r="K4" s="279" t="s">
        <v>27</v>
      </c>
      <c r="L4" s="279" t="s">
        <v>28</v>
      </c>
      <c r="M4" s="285" t="s">
        <v>39</v>
      </c>
      <c r="N4" s="279" t="s">
        <v>19</v>
      </c>
      <c r="O4" s="279" t="s">
        <v>9</v>
      </c>
    </row>
    <row r="5" spans="1:15" ht="102.75" customHeight="1" x14ac:dyDescent="0.25">
      <c r="A5" s="280"/>
      <c r="B5" s="280"/>
      <c r="C5" s="290"/>
      <c r="D5" s="290"/>
      <c r="E5" s="280"/>
      <c r="F5" s="280"/>
      <c r="G5" s="19" t="s">
        <v>29</v>
      </c>
      <c r="H5" s="19" t="s">
        <v>45</v>
      </c>
      <c r="I5" s="19" t="s">
        <v>61</v>
      </c>
      <c r="J5" s="280"/>
      <c r="K5" s="280"/>
      <c r="L5" s="280"/>
      <c r="M5" s="286"/>
      <c r="N5" s="281"/>
      <c r="O5" s="280"/>
    </row>
    <row r="6" spans="1:15" ht="49.5" customHeight="1" x14ac:dyDescent="0.25">
      <c r="A6" s="129">
        <f>'Phương án chi tiết'!A8</f>
        <v>1</v>
      </c>
      <c r="B6" s="130" t="str">
        <f>'Phương án chi tiết'!C8</f>
        <v>Cà Văn Nọi (vợ Quàng Thị Xuân)</v>
      </c>
      <c r="C6" s="81">
        <f>'Phương án chi tiết'!O8</f>
        <v>2</v>
      </c>
      <c r="D6" s="81">
        <f>'Phương án chi tiết'!P8</f>
        <v>34</v>
      </c>
      <c r="E6" s="82">
        <f>'Phương án chi tiết'!Q8</f>
        <v>731.2</v>
      </c>
      <c r="F6" s="82">
        <f>'Phương án chi tiết'!R8</f>
        <v>67.7</v>
      </c>
      <c r="G6" s="123"/>
      <c r="H6" s="123">
        <f>'Phương án chi tiết'!S8</f>
        <v>67.7</v>
      </c>
      <c r="I6" s="123"/>
      <c r="J6" s="131">
        <f>'Phương án chi tiết'!AA8</f>
        <v>3249600</v>
      </c>
      <c r="K6" s="131">
        <f>'Phương án chi tiết'!AB8</f>
        <v>4385496</v>
      </c>
      <c r="L6" s="131">
        <f>'Phương án chi tiết'!AC8</f>
        <v>481042.38636363629</v>
      </c>
      <c r="M6" s="131"/>
      <c r="N6" s="131">
        <f>'Phương án chi tiết'!AD8</f>
        <v>2909700.0000000005</v>
      </c>
      <c r="O6" s="272">
        <f>SUM(J6:N6)</f>
        <v>11025838.386363637</v>
      </c>
    </row>
    <row r="7" spans="1:15" ht="54.75" customHeight="1" x14ac:dyDescent="0.25">
      <c r="A7" s="129">
        <f>'Phương án chi tiết'!A23</f>
        <v>2</v>
      </c>
      <c r="B7" s="130" t="str">
        <f>'Phương án chi tiết'!C23</f>
        <v>Trường Tiểu học Tuần Giáo</v>
      </c>
      <c r="C7" s="81">
        <f>'Phương án chi tiết'!O23</f>
        <v>2</v>
      </c>
      <c r="D7" s="81">
        <f>'Phương án chi tiết'!P23</f>
        <v>36</v>
      </c>
      <c r="E7" s="82">
        <f>'Phương án chi tiết'!Q23</f>
        <v>2201.6</v>
      </c>
      <c r="F7" s="82">
        <f>'Phương án chi tiết'!R23</f>
        <v>28.9</v>
      </c>
      <c r="G7" s="123"/>
      <c r="H7" s="123"/>
      <c r="I7" s="123">
        <f>'Phương án chi tiết'!Z7</f>
        <v>28.9</v>
      </c>
      <c r="J7" s="131"/>
      <c r="K7" s="131"/>
      <c r="L7" s="131"/>
      <c r="M7" s="131"/>
      <c r="N7" s="131"/>
      <c r="O7" s="272">
        <f>SUM(J7:N7)</f>
        <v>0</v>
      </c>
    </row>
    <row r="8" spans="1:15" s="137" customFormat="1" ht="60.75" customHeight="1" x14ac:dyDescent="0.25">
      <c r="A8" s="132">
        <f>'Phương án chi tiết'!A35</f>
        <v>3</v>
      </c>
      <c r="B8" s="133" t="str">
        <f>'Phương án chi tiết'!C35</f>
        <v>Lò Văn Sung (vợ Lò Thị Hiền)</v>
      </c>
      <c r="C8" s="134">
        <f>'Phương án chi tiết'!O35</f>
        <v>2</v>
      </c>
      <c r="D8" s="134">
        <f>'Phương án chi tiết'!P35</f>
        <v>39</v>
      </c>
      <c r="E8" s="135">
        <f>'Phương án chi tiết'!Q35</f>
        <v>636.5</v>
      </c>
      <c r="F8" s="135">
        <f>'Phương án chi tiết'!R35</f>
        <v>106</v>
      </c>
      <c r="G8" s="125"/>
      <c r="H8" s="125">
        <f>'Phương án chi tiết'!S35</f>
        <v>106</v>
      </c>
      <c r="I8" s="125"/>
      <c r="J8" s="136">
        <f>'Phương án chi tiết'!AA35</f>
        <v>5088000</v>
      </c>
      <c r="K8" s="136">
        <f>'Phương án chi tiết'!AB35</f>
        <v>16765286.552287582</v>
      </c>
      <c r="L8" s="136">
        <f>'Phương án chi tiết'!AC35</f>
        <v>16591049</v>
      </c>
      <c r="M8" s="136"/>
      <c r="N8" s="136">
        <f>'Phương án chi tiết'!AD35</f>
        <v>5618000</v>
      </c>
      <c r="O8" s="273">
        <f>SUM(J8:N8)</f>
        <v>44062335.552287579</v>
      </c>
    </row>
    <row r="9" spans="1:15" s="139" customFormat="1" ht="48.75" customHeight="1" x14ac:dyDescent="0.25">
      <c r="A9" s="20"/>
      <c r="B9" s="278" t="s">
        <v>10</v>
      </c>
      <c r="C9" s="278"/>
      <c r="D9" s="278"/>
      <c r="E9" s="21">
        <f>SUM(E6:E8)</f>
        <v>3569.3</v>
      </c>
      <c r="F9" s="21">
        <f>SUM(F6:F8)</f>
        <v>202.6</v>
      </c>
      <c r="G9" s="21">
        <f t="shared" ref="G9" si="0">SUM(G6:G8)</f>
        <v>0</v>
      </c>
      <c r="H9" s="21">
        <f>SUM(H6:H8)</f>
        <v>173.7</v>
      </c>
      <c r="I9" s="21">
        <f t="shared" ref="I9" si="1">SUM(I6:I8)</f>
        <v>28.9</v>
      </c>
      <c r="J9" s="21">
        <f t="shared" ref="J9:N9" si="2">SUM(J6:J8)</f>
        <v>8337600</v>
      </c>
      <c r="K9" s="21">
        <f t="shared" si="2"/>
        <v>21150782.552287582</v>
      </c>
      <c r="L9" s="21">
        <f t="shared" si="2"/>
        <v>17072091.386363637</v>
      </c>
      <c r="M9" s="21">
        <f t="shared" si="2"/>
        <v>0</v>
      </c>
      <c r="N9" s="21">
        <f t="shared" si="2"/>
        <v>8527700</v>
      </c>
      <c r="O9" s="274">
        <f>SUM(O6:O8)</f>
        <v>55088173.938651219</v>
      </c>
    </row>
    <row r="10" spans="1:15" s="137" customFormat="1" ht="37.5" customHeight="1" x14ac:dyDescent="0.25">
      <c r="B10" s="277" t="str">
        <f>'Phương án chi tiết'!B61:C61</f>
        <v xml:space="preserve">I. Tổng số chủ sử dụng đất bị ảnh hưởng: </v>
      </c>
      <c r="C10" s="277"/>
      <c r="D10" s="277"/>
      <c r="E10" s="138">
        <f>'Phương án chi tiết'!E61</f>
        <v>3</v>
      </c>
      <c r="F10" s="138" t="str">
        <f>'Phương án chi tiết'!F61:H61</f>
        <v>Chủ sử dụng đất</v>
      </c>
    </row>
    <row r="11" spans="1:15" x14ac:dyDescent="0.25">
      <c r="B11" s="54" t="str">
        <f>'Phương án chi tiết'!B62:C62</f>
        <v>Trong đó:</v>
      </c>
    </row>
    <row r="12" spans="1:15" x14ac:dyDescent="0.25">
      <c r="B12" s="54" t="str">
        <f>'Phương án chi tiết'!B63:C63</f>
        <v>- Tổ chức</v>
      </c>
      <c r="E12" s="54">
        <f>'Phương án chi tiết'!E63</f>
        <v>1</v>
      </c>
    </row>
    <row r="13" spans="1:15" x14ac:dyDescent="0.25">
      <c r="B13" s="54" t="str">
        <f>'Phương án chi tiết'!B64:C64</f>
        <v>- Hộ gia đình, cá nhân:</v>
      </c>
      <c r="E13" s="54">
        <f>'Phương án chi tiết'!E64</f>
        <v>2</v>
      </c>
    </row>
    <row r="14" spans="1:15" ht="19.5" x14ac:dyDescent="0.25">
      <c r="B14" s="121" t="str">
        <f>'Phương án chi tiết'!B65:C65</f>
        <v>II. Tổng diện tích thu hồi:</v>
      </c>
      <c r="E14">
        <f>'Phương án chi tiết'!E65</f>
        <v>202.6</v>
      </c>
      <c r="F14" s="128" t="s">
        <v>93</v>
      </c>
    </row>
    <row r="15" spans="1:15" x14ac:dyDescent="0.25">
      <c r="B15" s="54" t="str">
        <f>'Phương án chi tiết'!B66:C66</f>
        <v>Trong đó:</v>
      </c>
      <c r="F15" s="127"/>
    </row>
    <row r="16" spans="1:15" ht="19.5" x14ac:dyDescent="0.25">
      <c r="B16" s="54" t="str">
        <f>'Phương án chi tiết'!B67:C67</f>
        <v>- Đất bằng trồng cây hàng năm khác (BHK)</v>
      </c>
      <c r="E16">
        <f>'Phương án chi tiết'!E67</f>
        <v>173.7</v>
      </c>
      <c r="F16" s="128" t="s">
        <v>93</v>
      </c>
    </row>
    <row r="17" spans="2:8" ht="19.5" x14ac:dyDescent="0.25">
      <c r="B17" s="54" t="str">
        <f>'Phương án chi tiết'!B68:C68</f>
        <v>- Đất giáo dục (DGD)</v>
      </c>
      <c r="E17">
        <f>'Phương án chi tiết'!E68</f>
        <v>28.9</v>
      </c>
      <c r="F17" s="128" t="s">
        <v>93</v>
      </c>
    </row>
    <row r="18" spans="2:8" x14ac:dyDescent="0.25">
      <c r="B18" s="276" t="str">
        <f>'Phương án chi tiết'!B69:C69</f>
        <v>III.Tổng kinh phí bồi thường và Kinh phí đảm bảo cho việc tổ chức thực hiện BTHT&amp;TĐC:</v>
      </c>
      <c r="C18" s="276"/>
      <c r="D18" s="276"/>
      <c r="E18" s="276"/>
      <c r="F18" s="276"/>
      <c r="G18" s="276"/>
      <c r="H18" s="54" t="str">
        <f>'Phương án chi tiết'!F70</f>
        <v>đồng</v>
      </c>
    </row>
    <row r="19" spans="2:8" ht="21" customHeight="1" x14ac:dyDescent="0.25">
      <c r="B19" s="54" t="str">
        <f>'Phương án chi tiết'!B71:C71</f>
        <v>Trong đó:</v>
      </c>
    </row>
    <row r="20" spans="2:8" ht="21" customHeight="1" x14ac:dyDescent="0.25">
      <c r="B20" s="54" t="str">
        <f>'Phương án chi tiết'!B72:C72</f>
        <v>- Tiền bồi thường đất:</v>
      </c>
      <c r="E20" s="54">
        <f>'Phương án chi tiết'!E72</f>
        <v>8337600</v>
      </c>
      <c r="F20" s="54" t="str">
        <f>'Phương án chi tiết'!F72</f>
        <v>đồng</v>
      </c>
    </row>
    <row r="21" spans="2:8" ht="21" customHeight="1" x14ac:dyDescent="0.25">
      <c r="B21" s="54" t="str">
        <f>'Phương án chi tiết'!B73:C73</f>
        <v>- Tiền bồi thường tài sản, vật kiến trúc:</v>
      </c>
      <c r="E21" s="54">
        <f>'Phương án chi tiết'!E73</f>
        <v>21150782.552287582</v>
      </c>
      <c r="F21" s="54" t="str">
        <f>'Phương án chi tiết'!F73</f>
        <v>đồng</v>
      </c>
    </row>
    <row r="22" spans="2:8" ht="21" customHeight="1" x14ac:dyDescent="0.25">
      <c r="B22" s="54" t="str">
        <f>'Phương án chi tiết'!B74:C74</f>
        <v>- Tiền bồi thường cây cối hoa màu, vật nuôi:</v>
      </c>
      <c r="E22" s="54">
        <f>'Phương án chi tiết'!E74</f>
        <v>17072091.386363637</v>
      </c>
      <c r="F22" s="54" t="str">
        <f>'Phương án chi tiết'!F74</f>
        <v>đồng</v>
      </c>
    </row>
    <row r="23" spans="2:8" ht="21" customHeight="1" x14ac:dyDescent="0.25">
      <c r="B23" s="54" t="str">
        <f>'Phương án chi tiết'!B75:C75</f>
        <v>- Các khoản hỗ trợ:</v>
      </c>
      <c r="E23" s="54">
        <f>'Phương án chi tiết'!E75</f>
        <v>8527700</v>
      </c>
      <c r="F23" s="54" t="str">
        <f>'Phương án chi tiết'!F75</f>
        <v>đồng</v>
      </c>
    </row>
  </sheetData>
  <mergeCells count="18">
    <mergeCell ref="E4:E5"/>
    <mergeCell ref="F4:F5"/>
    <mergeCell ref="A1:N2"/>
    <mergeCell ref="B18:G18"/>
    <mergeCell ref="B10:D10"/>
    <mergeCell ref="B9:D9"/>
    <mergeCell ref="O4:O5"/>
    <mergeCell ref="N4:N5"/>
    <mergeCell ref="A3:M3"/>
    <mergeCell ref="G4:I4"/>
    <mergeCell ref="J4:J5"/>
    <mergeCell ref="K4:K5"/>
    <mergeCell ref="L4:L5"/>
    <mergeCell ref="M4:M5"/>
    <mergeCell ref="A4:A5"/>
    <mergeCell ref="B4:B5"/>
    <mergeCell ref="C4:C5"/>
    <mergeCell ref="D4:D5"/>
  </mergeCells>
  <pageMargins left="0.56000000000000005" right="0.23" top="0.28000000000000003" bottom="0.39"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Phương án chi tiết</vt:lpstr>
      <vt:lpstr>Phương án tổng hợp</vt:lpstr>
      <vt:lpstr>'Phương án chi tiết'!Print_Titles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Quyên Lê</cp:lastModifiedBy>
  <cp:lastPrinted>2026-10-07T09:31:36Z</cp:lastPrinted>
  <dcterms:created xsi:type="dcterms:W3CDTF">2026-07-13T14:14:34Z</dcterms:created>
  <dcterms:modified xsi:type="dcterms:W3CDTF">2026-10-12T00:48:00Z</dcterms:modified>
</cp:coreProperties>
</file>