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bieumaubaocao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<sst xmlns="http://schemas.openxmlformats.org/spreadsheetml/2006/main" count="54" uniqueCount="49">
  <si>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STT</t>
  </si>
  <si>
    <t>Tổng số</t>
  </si>
  <si>
    <t>Quá hạn</t>
  </si>
  <si>
    <t>Công Thương + Xây dựng</t>
  </si>
  <si>
    <t>Tài Chính - Kế hoạch</t>
  </si>
  <si>
    <t>Số hồ sơ nhận giải quyết</t>
  </si>
  <si>
    <t>I</t>
  </si>
  <si>
    <t>TTHC thuộc phạm vi thẩm quyền giải quyết của UBND cấp huyện</t>
  </si>
  <si>
    <t> </t>
  </si>
  <si>
    <t>1</t>
  </si>
  <si>
    <t>Tư pháp</t>
  </si>
  <si>
    <t>2</t>
  </si>
  <si>
    <t>3</t>
  </si>
  <si>
    <t>4</t>
  </si>
  <si>
    <t>Nội vụ</t>
  </si>
  <si>
    <t>Tài nguyên - môi trường</t>
  </si>
  <si>
    <t>II</t>
  </si>
  <si>
    <t>TTHC thuộc phạm vi thẩm quyền giải quyết của UBND cấp xã</t>
  </si>
  <si>
    <t>Lao động, thương binh và xã hội</t>
  </si>
  <si>
    <t>Y Tế</t>
  </si>
  <si>
    <t>     Tổng số</t>
  </si>
  <si>
    <t>Đúng hạn</t>
  </si>
  <si>
    <t>Giao dịch đảm bảo</t>
  </si>
  <si>
    <t>Giáo dục - Đào tạo</t>
  </si>
  <si>
    <r>
      <t xml:space="preserve"> Đơn vị nhận báo cáo: 
</t>
    </r>
    <r>
      <rPr>
        <sz val="13"/>
        <color indexed="8"/>
        <rFont val="Times New Roman"/>
        <family val="1"/>
      </rPr>
      <t>Văn phòng UBND tỉnh Điện Biên
 (Phòng kiểm soát TTHC)</t>
    </r>
  </si>
  <si>
    <t>Đơn vị báo cáo:</t>
  </si>
  <si>
    <t xml:space="preserve"> UBND Huyện Tuần Giáo </t>
  </si>
  <si>
    <t xml:space="preserve"> Đơn vị tính: Số hồ sơ TTHC</t>
  </si>
  <si>
    <t>Dân tộc</t>
  </si>
  <si>
    <t>Lĩnh vực giải quyết</t>
  </si>
  <si>
    <t>Trong kỳ</t>
  </si>
  <si>
    <t>Trực tuyến</t>
  </si>
  <si>
    <t xml:space="preserve"> Trực tiếp hoặc dịch vụ bưu chính</t>
  </si>
  <si>
    <t>Từ kỳ trước</t>
  </si>
  <si>
    <t>Số lượng hồ sơ đã giải quyết</t>
  </si>
  <si>
    <t>Trước hạn</t>
  </si>
  <si>
    <t>Số lượng hồ sơ đang giải quyết</t>
  </si>
  <si>
    <t>Trong hạn</t>
  </si>
  <si>
    <t>11= (12)+(13)</t>
  </si>
  <si>
    <t>3 = (4)+(5)+(6)</t>
  </si>
  <si>
    <t>7 = (8)+(9)+(10)</t>
  </si>
  <si>
    <t xml:space="preserve">TÌNH HÌNH, KẾT QUẢ GIẢI QUYẾT
THỦ TỤC HÀNH CHÍNH HUYỆN TUẦN GIÁO
</t>
  </si>
  <si>
    <t>Biểu số II.06b/VPCP/KSTT</t>
  </si>
  <si>
    <t>Ban hành theo Thông tư số 01/2020/TT-VPCP ngày 21/10/2020.</t>
  </si>
  <si>
    <t>Văn hóa</t>
  </si>
  <si>
    <r>
      <t xml:space="preserve">                                (Quý I Năm 2021)                                        </t>
    </r>
    <r>
      <rPr>
        <sz val="14"/>
        <color indexed="8"/>
        <rFont val="Times New Roman"/>
        <family val="1"/>
      </rPr>
      <t>(Từ ngày 16/12/2020 đến ngày 14/3/2021 )</t>
    </r>
  </si>
  <si>
    <t>Tài nguyên - môi trường ( Đất đai)</t>
  </si>
  <si>
    <t>Y tế</t>
  </si>
  <si>
    <t>Đơn thư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</si>
</sst>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#,##0.000"/>
    <numFmt numFmtId="175" formatCode="#,##0.0"/>
    <numFmt numFmtId="176" formatCode="[$-409]mmmm\ dd\,\ yyyy"/>
    <numFmt numFmtId="177" formatCode="_(* #,##0.0_);_(* \(#,##0.0\);_(* &quot;-&quot;??_);_(@_)"/>
    <numFmt numFmtId="178" formatCode="_(* #,##0_);_(* \(#,##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SansSerif"/>
      <family val="0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SansSerif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3" fontId="2" fillId="33" borderId="16" xfId="0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4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1.57421875" style="0" customWidth="1"/>
    <col min="2" max="2" width="0.13671875" style="0" customWidth="1"/>
    <col min="3" max="3" width="4.7109375" style="0" customWidth="1"/>
    <col min="4" max="4" width="19.57421875" style="0" customWidth="1"/>
    <col min="5" max="5" width="16.28125" style="0" customWidth="1"/>
    <col min="6" max="6" width="8.140625" style="0" bestFit="1" customWidth="1"/>
    <col min="7" max="7" width="9.00390625" style="0" customWidth="1"/>
    <col min="8" max="8" width="9.57421875" style="0" customWidth="1"/>
    <col min="9" max="9" width="16.57421875" style="0" customWidth="1"/>
    <col min="10" max="10" width="8.57421875" style="0" customWidth="1"/>
    <col min="11" max="11" width="0.42578125" style="0" hidden="1" customWidth="1"/>
    <col min="12" max="12" width="9.00390625" style="0" customWidth="1"/>
    <col min="13" max="13" width="6.421875" style="0" customWidth="1"/>
    <col min="14" max="14" width="15.7109375" style="0" customWidth="1"/>
    <col min="15" max="15" width="7.8515625" style="0" customWidth="1"/>
    <col min="16" max="16" width="6.7109375" style="0" customWidth="1"/>
    <col min="17" max="17" width="13.140625" style="0" customWidth="1"/>
  </cols>
  <sheetData>
    <row r="1" spans="1:16" ht="0.75" customHeight="1">
      <c r="A1" s="1"/>
      <c r="B1" s="54" t="s">
        <v>42</v>
      </c>
      <c r="C1" s="54"/>
      <c r="D1" s="54"/>
      <c r="E1" s="54"/>
      <c r="F1" s="55" t="s">
        <v>41</v>
      </c>
      <c r="G1" s="55"/>
      <c r="H1" s="55"/>
      <c r="I1" s="55"/>
      <c r="J1" s="55"/>
      <c r="K1" s="55"/>
      <c r="L1" s="55"/>
      <c r="M1" s="1"/>
      <c r="N1" s="1"/>
      <c r="O1" s="1"/>
      <c r="P1" s="1"/>
    </row>
    <row r="2" spans="1:17" ht="16.5" customHeight="1">
      <c r="A2" s="1"/>
      <c r="B2" s="54"/>
      <c r="C2" s="54"/>
      <c r="D2" s="54"/>
      <c r="E2" s="54"/>
      <c r="F2" s="55"/>
      <c r="G2" s="55"/>
      <c r="H2" s="55"/>
      <c r="I2" s="55"/>
      <c r="J2" s="55"/>
      <c r="K2" s="55"/>
      <c r="L2" s="55"/>
      <c r="M2" s="54" t="s">
        <v>25</v>
      </c>
      <c r="N2" s="54"/>
      <c r="O2" s="54"/>
      <c r="P2" s="54"/>
      <c r="Q2" s="54"/>
    </row>
    <row r="3" spans="1:17" ht="16.5" customHeight="1">
      <c r="A3" s="1"/>
      <c r="B3" s="56" t="s">
        <v>43</v>
      </c>
      <c r="C3" s="56"/>
      <c r="D3" s="56"/>
      <c r="E3" s="56"/>
      <c r="F3" s="55"/>
      <c r="G3" s="55"/>
      <c r="H3" s="55"/>
      <c r="I3" s="55"/>
      <c r="J3" s="55"/>
      <c r="K3" s="55"/>
      <c r="L3" s="55"/>
      <c r="M3" s="60" t="s">
        <v>26</v>
      </c>
      <c r="N3" s="60"/>
      <c r="O3" s="60"/>
      <c r="P3" s="60"/>
      <c r="Q3" s="60"/>
    </row>
    <row r="4" spans="1:17" ht="33.75" customHeight="1">
      <c r="A4" s="1"/>
      <c r="B4" s="56"/>
      <c r="C4" s="56"/>
      <c r="D4" s="56"/>
      <c r="E4" s="56"/>
      <c r="F4" s="57" t="s">
        <v>45</v>
      </c>
      <c r="G4" s="57"/>
      <c r="H4" s="57"/>
      <c r="I4" s="57"/>
      <c r="J4" s="57"/>
      <c r="K4" s="57"/>
      <c r="L4" s="57"/>
      <c r="M4" s="54" t="s">
        <v>24</v>
      </c>
      <c r="N4" s="54"/>
      <c r="O4" s="54"/>
      <c r="P4" s="54"/>
      <c r="Q4" s="54"/>
    </row>
    <row r="5" spans="1:17" ht="13.5" customHeight="1">
      <c r="A5" s="1"/>
      <c r="B5" s="6"/>
      <c r="C5" s="56"/>
      <c r="D5" s="56"/>
      <c r="E5" s="56"/>
      <c r="F5" s="57"/>
      <c r="G5" s="57"/>
      <c r="H5" s="57"/>
      <c r="I5" s="57"/>
      <c r="J5" s="57"/>
      <c r="K5" s="57"/>
      <c r="L5" s="57"/>
      <c r="M5" s="54"/>
      <c r="N5" s="54"/>
      <c r="O5" s="54"/>
      <c r="P5" s="54"/>
      <c r="Q5" s="54"/>
    </row>
    <row r="6" spans="1:17" ht="12.75" customHeight="1">
      <c r="A6" s="1"/>
      <c r="B6" s="6"/>
      <c r="C6" s="56"/>
      <c r="D6" s="56"/>
      <c r="E6" s="56"/>
      <c r="F6" s="58"/>
      <c r="G6" s="58"/>
      <c r="H6" s="58"/>
      <c r="I6" s="58"/>
      <c r="J6" s="58"/>
      <c r="K6" s="58"/>
      <c r="L6" s="58"/>
      <c r="M6" s="56" t="s">
        <v>27</v>
      </c>
      <c r="N6" s="56"/>
      <c r="O6" s="56"/>
      <c r="P6" s="56"/>
      <c r="Q6" s="56"/>
    </row>
    <row r="7" spans="1:17" ht="0.75" customHeight="1">
      <c r="A7" s="1"/>
      <c r="B7" s="6"/>
      <c r="C7" s="56"/>
      <c r="D7" s="56"/>
      <c r="E7" s="56"/>
      <c r="F7" s="64"/>
      <c r="G7" s="64"/>
      <c r="H7" s="64"/>
      <c r="I7" s="64"/>
      <c r="J7" s="64"/>
      <c r="K7" s="64"/>
      <c r="L7" s="64"/>
      <c r="M7" s="56"/>
      <c r="N7" s="56"/>
      <c r="O7" s="56"/>
      <c r="P7" s="56"/>
      <c r="Q7" s="56"/>
    </row>
    <row r="8" spans="1:17" ht="16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6"/>
      <c r="N8" s="56"/>
      <c r="O8" s="56"/>
      <c r="P8" s="56"/>
      <c r="Q8" s="56"/>
    </row>
    <row r="9" spans="1:16" ht="53.25" customHeight="1" thickBot="1">
      <c r="A9" s="1"/>
      <c r="B9" s="63" t="s">
        <v>0</v>
      </c>
      <c r="C9" s="63"/>
      <c r="D9" s="66" t="s">
        <v>29</v>
      </c>
      <c r="E9" s="65" t="s">
        <v>5</v>
      </c>
      <c r="F9" s="65"/>
      <c r="G9" s="65"/>
      <c r="H9" s="65"/>
      <c r="I9" s="66" t="s">
        <v>34</v>
      </c>
      <c r="J9" s="65"/>
      <c r="K9" s="65"/>
      <c r="L9" s="65"/>
      <c r="M9" s="65"/>
      <c r="N9" s="52" t="s">
        <v>36</v>
      </c>
      <c r="O9" s="61"/>
      <c r="P9" s="62"/>
    </row>
    <row r="10" spans="1:16" ht="37.5" customHeight="1" thickBot="1">
      <c r="A10" s="1"/>
      <c r="B10" s="63"/>
      <c r="C10" s="63"/>
      <c r="D10" s="65"/>
      <c r="E10" s="73" t="s">
        <v>1</v>
      </c>
      <c r="F10" s="76" t="s">
        <v>30</v>
      </c>
      <c r="G10" s="65"/>
      <c r="H10" s="39"/>
      <c r="I10" s="50" t="s">
        <v>1</v>
      </c>
      <c r="J10" s="52" t="s">
        <v>35</v>
      </c>
      <c r="K10" s="61"/>
      <c r="L10" s="50" t="s">
        <v>21</v>
      </c>
      <c r="M10" s="52" t="s">
        <v>2</v>
      </c>
      <c r="N10" s="73" t="s">
        <v>1</v>
      </c>
      <c r="O10" s="52" t="s">
        <v>37</v>
      </c>
      <c r="P10" s="71" t="s">
        <v>2</v>
      </c>
    </row>
    <row r="11" spans="1:20" ht="96.75" customHeight="1" thickBot="1">
      <c r="A11" s="1"/>
      <c r="B11" s="63"/>
      <c r="C11" s="63"/>
      <c r="D11" s="65"/>
      <c r="E11" s="72"/>
      <c r="F11" s="33" t="s">
        <v>31</v>
      </c>
      <c r="G11" s="33" t="s">
        <v>32</v>
      </c>
      <c r="H11" s="33" t="s">
        <v>33</v>
      </c>
      <c r="I11" s="72"/>
      <c r="J11" s="53"/>
      <c r="K11" s="67"/>
      <c r="L11" s="51"/>
      <c r="M11" s="53"/>
      <c r="N11" s="72"/>
      <c r="O11" s="53"/>
      <c r="P11" s="72"/>
      <c r="R11" s="68"/>
      <c r="S11" s="68"/>
      <c r="T11" s="68"/>
    </row>
    <row r="12" spans="1:16" ht="22.5" customHeight="1" thickBot="1">
      <c r="A12" s="1"/>
      <c r="B12" s="59">
        <v>1</v>
      </c>
      <c r="C12" s="59"/>
      <c r="D12" s="2">
        <v>2</v>
      </c>
      <c r="E12" s="2" t="s">
        <v>39</v>
      </c>
      <c r="F12" s="2">
        <v>4</v>
      </c>
      <c r="G12" s="2">
        <v>5</v>
      </c>
      <c r="H12" s="2">
        <v>6</v>
      </c>
      <c r="I12" s="2" t="s">
        <v>40</v>
      </c>
      <c r="J12" s="40">
        <v>8</v>
      </c>
      <c r="K12" s="2"/>
      <c r="L12" s="41">
        <v>9</v>
      </c>
      <c r="M12" s="40">
        <v>10</v>
      </c>
      <c r="N12" s="42" t="s">
        <v>38</v>
      </c>
      <c r="O12" s="40">
        <v>12</v>
      </c>
      <c r="P12" s="2">
        <v>13</v>
      </c>
    </row>
    <row r="13" spans="1:16" ht="63">
      <c r="A13" s="1"/>
      <c r="B13" s="79" t="s">
        <v>6</v>
      </c>
      <c r="C13" s="80"/>
      <c r="D13" s="5" t="s">
        <v>7</v>
      </c>
      <c r="E13" s="10">
        <f aca="true" t="shared" si="0" ref="E13:J13">SUM(E14:E23)</f>
        <v>719</v>
      </c>
      <c r="F13" s="10">
        <f t="shared" si="0"/>
        <v>20</v>
      </c>
      <c r="G13" s="29">
        <f t="shared" si="0"/>
        <v>660</v>
      </c>
      <c r="H13" s="10">
        <f t="shared" si="0"/>
        <v>39</v>
      </c>
      <c r="I13" s="10">
        <f t="shared" si="0"/>
        <v>586</v>
      </c>
      <c r="J13" s="10">
        <f t="shared" si="0"/>
        <v>586</v>
      </c>
      <c r="K13" s="7"/>
      <c r="L13" s="7">
        <f>SUM(L14:L23)</f>
        <v>0</v>
      </c>
      <c r="M13" s="7">
        <f>SUM(M14:M23)</f>
        <v>0</v>
      </c>
      <c r="N13" s="10">
        <f>SUM(N14:N23)</f>
        <v>133</v>
      </c>
      <c r="O13" s="7">
        <f>SUM(O14:O23)</f>
        <v>133</v>
      </c>
      <c r="P13" s="13">
        <f>SUM(P14:P23)</f>
        <v>0</v>
      </c>
    </row>
    <row r="14" spans="1:16" s="18" customFormat="1" ht="26.25" customHeight="1">
      <c r="A14" s="14"/>
      <c r="B14" s="74" t="s">
        <v>9</v>
      </c>
      <c r="C14" s="75"/>
      <c r="D14" s="43" t="s">
        <v>10</v>
      </c>
      <c r="E14" s="15">
        <v>55</v>
      </c>
      <c r="F14" s="16"/>
      <c r="G14" s="15">
        <v>50</v>
      </c>
      <c r="H14" s="15">
        <v>5</v>
      </c>
      <c r="I14" s="15">
        <v>48</v>
      </c>
      <c r="J14" s="15">
        <v>48</v>
      </c>
      <c r="K14" s="15"/>
      <c r="L14" s="15"/>
      <c r="M14" s="15"/>
      <c r="N14" s="15">
        <v>7</v>
      </c>
      <c r="O14" s="15">
        <v>7</v>
      </c>
      <c r="P14" s="17"/>
    </row>
    <row r="15" spans="1:16" s="28" customFormat="1" ht="31.5">
      <c r="A15" s="24"/>
      <c r="B15" s="69" t="s">
        <v>11</v>
      </c>
      <c r="C15" s="70"/>
      <c r="D15" s="44" t="s">
        <v>3</v>
      </c>
      <c r="E15" s="25">
        <v>14</v>
      </c>
      <c r="F15" s="26"/>
      <c r="G15" s="25">
        <v>14</v>
      </c>
      <c r="H15" s="25"/>
      <c r="I15" s="25">
        <v>12</v>
      </c>
      <c r="J15" s="25">
        <v>12</v>
      </c>
      <c r="K15" s="25"/>
      <c r="L15" s="25"/>
      <c r="M15" s="25"/>
      <c r="N15" s="25">
        <v>2</v>
      </c>
      <c r="O15" s="25">
        <v>2</v>
      </c>
      <c r="P15" s="27"/>
    </row>
    <row r="16" spans="1:16" s="18" customFormat="1" ht="26.25" customHeight="1">
      <c r="A16" s="14"/>
      <c r="B16" s="74" t="s">
        <v>12</v>
      </c>
      <c r="C16" s="75"/>
      <c r="D16" s="43" t="s">
        <v>23</v>
      </c>
      <c r="E16" s="15">
        <v>85</v>
      </c>
      <c r="F16" s="16"/>
      <c r="G16" s="15">
        <v>85</v>
      </c>
      <c r="H16" s="15"/>
      <c r="I16" s="15">
        <v>24</v>
      </c>
      <c r="J16" s="15">
        <v>24</v>
      </c>
      <c r="K16" s="15"/>
      <c r="L16" s="15"/>
      <c r="M16" s="15"/>
      <c r="N16" s="15">
        <v>61</v>
      </c>
      <c r="O16" s="15">
        <v>61</v>
      </c>
      <c r="P16" s="17"/>
    </row>
    <row r="17" spans="1:16" s="18" customFormat="1" ht="31.5">
      <c r="A17" s="14"/>
      <c r="B17" s="74" t="s">
        <v>13</v>
      </c>
      <c r="C17" s="75"/>
      <c r="D17" s="43" t="s">
        <v>4</v>
      </c>
      <c r="E17" s="45">
        <v>71</v>
      </c>
      <c r="F17" s="46"/>
      <c r="G17" s="45">
        <v>70</v>
      </c>
      <c r="H17" s="45">
        <v>1</v>
      </c>
      <c r="I17" s="45">
        <v>71</v>
      </c>
      <c r="J17" s="45">
        <v>71</v>
      </c>
      <c r="K17" s="45"/>
      <c r="L17" s="45"/>
      <c r="M17" s="45"/>
      <c r="N17" s="45"/>
      <c r="O17" s="45"/>
      <c r="P17" s="49"/>
    </row>
    <row r="18" spans="1:16" s="18" customFormat="1" ht="32.25" customHeight="1">
      <c r="A18" s="14"/>
      <c r="B18" s="74">
        <v>5</v>
      </c>
      <c r="C18" s="75"/>
      <c r="D18" s="43" t="s">
        <v>18</v>
      </c>
      <c r="E18" s="15">
        <v>159</v>
      </c>
      <c r="F18" s="16">
        <v>20</v>
      </c>
      <c r="G18" s="15">
        <v>132</v>
      </c>
      <c r="H18" s="15">
        <v>7</v>
      </c>
      <c r="I18" s="15">
        <v>149</v>
      </c>
      <c r="J18" s="15">
        <v>149</v>
      </c>
      <c r="K18" s="15"/>
      <c r="L18" s="15"/>
      <c r="M18" s="15"/>
      <c r="N18" s="15">
        <v>10</v>
      </c>
      <c r="O18" s="15">
        <v>10</v>
      </c>
      <c r="P18" s="17"/>
    </row>
    <row r="19" spans="1:16" s="18" customFormat="1" ht="26.25" customHeight="1">
      <c r="A19" s="14"/>
      <c r="B19" s="74">
        <v>6</v>
      </c>
      <c r="C19" s="75"/>
      <c r="D19" s="43" t="s">
        <v>14</v>
      </c>
      <c r="E19" s="45">
        <v>14</v>
      </c>
      <c r="F19" s="46"/>
      <c r="G19" s="45">
        <v>14</v>
      </c>
      <c r="H19" s="45"/>
      <c r="I19" s="45">
        <v>14</v>
      </c>
      <c r="J19" s="45">
        <v>14</v>
      </c>
      <c r="K19" s="45"/>
      <c r="L19" s="45"/>
      <c r="M19" s="45"/>
      <c r="N19" s="45"/>
      <c r="O19" s="45"/>
      <c r="P19" s="49"/>
    </row>
    <row r="20" spans="1:16" s="18" customFormat="1" ht="26.25" customHeight="1">
      <c r="A20" s="14"/>
      <c r="B20" s="74">
        <v>7</v>
      </c>
      <c r="C20" s="75"/>
      <c r="D20" s="43" t="s">
        <v>22</v>
      </c>
      <c r="E20" s="15">
        <v>98</v>
      </c>
      <c r="F20" s="16"/>
      <c r="G20" s="15">
        <v>95</v>
      </c>
      <c r="H20" s="15">
        <v>3</v>
      </c>
      <c r="I20" s="15">
        <v>92</v>
      </c>
      <c r="J20" s="15">
        <v>92</v>
      </c>
      <c r="K20" s="15"/>
      <c r="L20" s="15"/>
      <c r="M20" s="15"/>
      <c r="N20" s="15">
        <v>6</v>
      </c>
      <c r="O20" s="15">
        <v>6</v>
      </c>
      <c r="P20" s="17"/>
    </row>
    <row r="21" spans="1:16" s="18" customFormat="1" ht="31.5">
      <c r="A21" s="14"/>
      <c r="B21" s="74">
        <v>8</v>
      </c>
      <c r="C21" s="75"/>
      <c r="D21" s="43" t="s">
        <v>46</v>
      </c>
      <c r="E21" s="22">
        <v>195</v>
      </c>
      <c r="F21" s="16"/>
      <c r="G21" s="15">
        <v>172</v>
      </c>
      <c r="H21" s="22">
        <v>23</v>
      </c>
      <c r="I21" s="22">
        <v>149</v>
      </c>
      <c r="J21" s="22">
        <v>149</v>
      </c>
      <c r="K21" s="15"/>
      <c r="L21" s="15"/>
      <c r="M21" s="15"/>
      <c r="N21" s="22">
        <v>46</v>
      </c>
      <c r="O21" s="22">
        <v>46</v>
      </c>
      <c r="P21" s="17"/>
    </row>
    <row r="22" spans="1:16" s="18" customFormat="1" ht="15.75">
      <c r="A22" s="14"/>
      <c r="B22" s="34"/>
      <c r="C22" s="15">
        <v>9</v>
      </c>
      <c r="D22" s="43" t="s">
        <v>28</v>
      </c>
      <c r="E22" s="22">
        <v>26</v>
      </c>
      <c r="F22" s="16"/>
      <c r="G22" s="15">
        <v>26</v>
      </c>
      <c r="H22" s="36"/>
      <c r="I22" s="22">
        <v>26</v>
      </c>
      <c r="J22" s="22">
        <v>26</v>
      </c>
      <c r="K22" s="15"/>
      <c r="L22" s="15"/>
      <c r="M22" s="15"/>
      <c r="N22" s="22"/>
      <c r="O22" s="22"/>
      <c r="P22" s="17"/>
    </row>
    <row r="23" spans="1:16" s="18" customFormat="1" ht="26.25" customHeight="1">
      <c r="A23" s="14"/>
      <c r="B23" s="74">
        <v>10</v>
      </c>
      <c r="C23" s="75"/>
      <c r="D23" s="43" t="s">
        <v>47</v>
      </c>
      <c r="E23" s="15">
        <v>2</v>
      </c>
      <c r="F23" s="16"/>
      <c r="G23" s="15">
        <v>2</v>
      </c>
      <c r="H23" s="19"/>
      <c r="I23" s="15">
        <v>1</v>
      </c>
      <c r="J23" s="15">
        <v>1</v>
      </c>
      <c r="K23" s="15"/>
      <c r="L23" s="15"/>
      <c r="M23" s="15"/>
      <c r="N23" s="15">
        <v>1</v>
      </c>
      <c r="O23" s="15">
        <v>1</v>
      </c>
      <c r="P23" s="17"/>
    </row>
    <row r="24" spans="1:17" ht="63">
      <c r="A24" s="1"/>
      <c r="B24" s="79" t="s">
        <v>16</v>
      </c>
      <c r="C24" s="80"/>
      <c r="D24" s="5" t="s">
        <v>17</v>
      </c>
      <c r="E24" s="10">
        <f aca="true" t="shared" si="1" ref="E24:J24">SUM(E25:E29)</f>
        <v>16022</v>
      </c>
      <c r="F24" s="10">
        <f t="shared" si="1"/>
        <v>0</v>
      </c>
      <c r="G24" s="10">
        <f t="shared" si="1"/>
        <v>16020</v>
      </c>
      <c r="H24" s="10">
        <f t="shared" si="1"/>
        <v>2</v>
      </c>
      <c r="I24" s="10">
        <f t="shared" si="1"/>
        <v>16006</v>
      </c>
      <c r="J24" s="10">
        <f t="shared" si="1"/>
        <v>15823</v>
      </c>
      <c r="K24" s="10">
        <f>SUM(K21:K23)</f>
        <v>0</v>
      </c>
      <c r="L24" s="10">
        <f>SUM(L25:L29)</f>
        <v>183</v>
      </c>
      <c r="M24" s="10">
        <f>SUM(M25:M29)</f>
        <v>0</v>
      </c>
      <c r="N24" s="10">
        <f>SUM(N25:N29)</f>
        <v>16</v>
      </c>
      <c r="O24" s="10">
        <f>SUM(O25:O29)</f>
        <v>16</v>
      </c>
      <c r="P24" s="12">
        <f>SUM(P25:P29)</f>
        <v>0</v>
      </c>
      <c r="Q24" s="20"/>
    </row>
    <row r="25" spans="1:16" ht="24.75" customHeight="1">
      <c r="A25" s="1"/>
      <c r="B25" s="84">
        <v>1</v>
      </c>
      <c r="C25" s="85"/>
      <c r="D25" s="4" t="s">
        <v>10</v>
      </c>
      <c r="E25" s="9">
        <f>1705+766+865+1295+582+976+569+530+1218+607+398+779+730+248+368+356+290+1411+1512</f>
        <v>15205</v>
      </c>
      <c r="F25" s="8"/>
      <c r="G25" s="9">
        <f>1705+765+865+1295+581+976+569+530+1218+607+398+779+730+248+368+356+290+1411+1512</f>
        <v>15203</v>
      </c>
      <c r="H25" s="9">
        <f>1+1</f>
        <v>2</v>
      </c>
      <c r="I25" s="9">
        <f>1705+757+865+1295+582+976+569+530+1218+607+398+779+730+248+368+356+309+290+1411+1512</f>
        <v>15505</v>
      </c>
      <c r="J25" s="9">
        <f>1705+757+865+1295+547+940+541+514+1218+600+394+779+730+248+368+348+309+290+1411+1502</f>
        <v>15361</v>
      </c>
      <c r="K25" s="35"/>
      <c r="L25" s="3">
        <f>35+36+28+16+7+4+8+10</f>
        <v>144</v>
      </c>
      <c r="M25" s="3"/>
      <c r="N25" s="9">
        <f>9</f>
        <v>9</v>
      </c>
      <c r="O25" s="9">
        <f>9</f>
        <v>9</v>
      </c>
      <c r="P25" s="11"/>
    </row>
    <row r="26" spans="1:16" s="32" customFormat="1" ht="31.5">
      <c r="A26" s="30"/>
      <c r="B26" s="77">
        <v>2</v>
      </c>
      <c r="C26" s="78"/>
      <c r="D26" s="31" t="s">
        <v>18</v>
      </c>
      <c r="E26" s="25">
        <f>5+4+29+4+54+3+1+16+10+17+1+51+4+309+17+4</f>
        <v>529</v>
      </c>
      <c r="F26" s="26"/>
      <c r="G26" s="25">
        <f>5+4+29+4+54+3+1+16+10+17+1+51+4+309+17+4</f>
        <v>529</v>
      </c>
      <c r="H26" s="25"/>
      <c r="I26" s="25">
        <f>5+29+1+54+3+1+16+10+17+1+51+4+17+4</f>
        <v>213</v>
      </c>
      <c r="J26" s="25">
        <f>29+1+51+3+1+17+1+51+4+17+4</f>
        <v>179</v>
      </c>
      <c r="K26" s="25"/>
      <c r="L26" s="25">
        <f>5+3+16+10</f>
        <v>34</v>
      </c>
      <c r="M26" s="25"/>
      <c r="N26" s="25">
        <f>4+3</f>
        <v>7</v>
      </c>
      <c r="O26" s="25">
        <f>4+3</f>
        <v>7</v>
      </c>
      <c r="P26" s="27"/>
    </row>
    <row r="27" spans="1:16" ht="31.5">
      <c r="A27" s="1"/>
      <c r="B27" s="82">
        <v>3</v>
      </c>
      <c r="C27" s="83"/>
      <c r="D27" s="4" t="s">
        <v>15</v>
      </c>
      <c r="E27" s="3">
        <f>13+2+8+2+5+1+1</f>
        <v>32</v>
      </c>
      <c r="F27" s="8"/>
      <c r="G27" s="3">
        <f>13+2+8+2+5+1+1</f>
        <v>32</v>
      </c>
      <c r="H27" s="3"/>
      <c r="I27" s="3">
        <f>13+2+8+2+5+1+1</f>
        <v>32</v>
      </c>
      <c r="J27" s="3">
        <f>13+2+8+2+1+1</f>
        <v>27</v>
      </c>
      <c r="K27" s="35"/>
      <c r="L27" s="3">
        <f>5</f>
        <v>5</v>
      </c>
      <c r="M27" s="3"/>
      <c r="N27" s="3"/>
      <c r="O27" s="3"/>
      <c r="P27" s="11"/>
    </row>
    <row r="28" spans="1:16" ht="24.75" customHeight="1">
      <c r="A28" s="1"/>
      <c r="B28" s="82">
        <v>4</v>
      </c>
      <c r="C28" s="83"/>
      <c r="D28" s="4" t="s">
        <v>19</v>
      </c>
      <c r="E28" s="3">
        <f>4+24+19+18</f>
        <v>65</v>
      </c>
      <c r="F28" s="8"/>
      <c r="G28" s="3">
        <f>4+24+19+18</f>
        <v>65</v>
      </c>
      <c r="H28" s="3"/>
      <c r="I28" s="3">
        <f>4+24+19+18</f>
        <v>65</v>
      </c>
      <c r="J28" s="3">
        <f>4+24+19+18</f>
        <v>65</v>
      </c>
      <c r="K28" s="35"/>
      <c r="L28" s="3"/>
      <c r="M28" s="3"/>
      <c r="N28" s="3"/>
      <c r="O28" s="3"/>
      <c r="P28" s="11"/>
    </row>
    <row r="29" spans="1:16" ht="24.75" customHeight="1">
      <c r="A29" s="1"/>
      <c r="B29" s="37"/>
      <c r="C29" s="38">
        <v>5</v>
      </c>
      <c r="D29" s="4" t="s">
        <v>44</v>
      </c>
      <c r="E29" s="3">
        <f>12+179</f>
        <v>191</v>
      </c>
      <c r="F29" s="8"/>
      <c r="G29" s="3">
        <f>12+179</f>
        <v>191</v>
      </c>
      <c r="H29" s="3"/>
      <c r="I29" s="3">
        <f>12+179</f>
        <v>191</v>
      </c>
      <c r="J29" s="3">
        <f>12+179</f>
        <v>191</v>
      </c>
      <c r="K29" s="38"/>
      <c r="L29" s="3"/>
      <c r="M29" s="3"/>
      <c r="N29" s="3"/>
      <c r="O29" s="3"/>
      <c r="P29" s="11"/>
    </row>
    <row r="30" spans="1:16" ht="31.5" customHeight="1">
      <c r="A30" s="1"/>
      <c r="B30" s="47"/>
      <c r="C30" s="48">
        <v>6</v>
      </c>
      <c r="D30" s="4" t="s">
        <v>48</v>
      </c>
      <c r="E30" s="3">
        <f>4</f>
        <v>4</v>
      </c>
      <c r="F30" s="8"/>
      <c r="G30" s="3">
        <f>4</f>
        <v>4</v>
      </c>
      <c r="H30" s="3"/>
      <c r="I30" s="3">
        <f>4</f>
        <v>4</v>
      </c>
      <c r="J30" s="3">
        <f>4</f>
        <v>4</v>
      </c>
      <c r="K30" s="48"/>
      <c r="L30" s="3"/>
      <c r="M30" s="3"/>
      <c r="N30" s="3"/>
      <c r="O30" s="3"/>
      <c r="P30" s="11"/>
    </row>
    <row r="31" spans="1:16" ht="15.75">
      <c r="A31" s="1"/>
      <c r="B31" s="82" t="s">
        <v>8</v>
      </c>
      <c r="C31" s="83"/>
      <c r="D31" s="5" t="s">
        <v>20</v>
      </c>
      <c r="E31" s="10">
        <f aca="true" t="shared" si="2" ref="E31:J31">SUM(E13,E24)</f>
        <v>16741</v>
      </c>
      <c r="F31" s="10">
        <f t="shared" si="2"/>
        <v>20</v>
      </c>
      <c r="G31" s="10">
        <f t="shared" si="2"/>
        <v>16680</v>
      </c>
      <c r="H31" s="10">
        <f t="shared" si="2"/>
        <v>41</v>
      </c>
      <c r="I31" s="10">
        <f t="shared" si="2"/>
        <v>16592</v>
      </c>
      <c r="J31" s="10">
        <f t="shared" si="2"/>
        <v>16409</v>
      </c>
      <c r="K31" s="7"/>
      <c r="L31" s="10">
        <f>SUM(L13,L24)</f>
        <v>183</v>
      </c>
      <c r="M31" s="10">
        <f>SUM(M13,M24)</f>
        <v>0</v>
      </c>
      <c r="N31" s="10">
        <f>SUM(N13,N24)</f>
        <v>149</v>
      </c>
      <c r="O31" s="10">
        <f>SUM(O13,O24)</f>
        <v>149</v>
      </c>
      <c r="P31" s="12">
        <f>SUM(P13,P24)</f>
        <v>0</v>
      </c>
    </row>
    <row r="32" spans="1:16" ht="1.5" customHeight="1">
      <c r="A32" s="1"/>
      <c r="B32" s="81"/>
      <c r="C32" s="81"/>
      <c r="D32" s="81"/>
      <c r="E32" s="81"/>
      <c r="F32" s="23">
        <f>SUM(F13,F24)</f>
        <v>20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6" ht="15.75">
      <c r="E36" s="21"/>
    </row>
  </sheetData>
  <sheetProtection/>
  <mergeCells count="44">
    <mergeCell ref="B32:E32"/>
    <mergeCell ref="B28:C28"/>
    <mergeCell ref="B31:C31"/>
    <mergeCell ref="B27:C27"/>
    <mergeCell ref="B20:C20"/>
    <mergeCell ref="B23:C23"/>
    <mergeCell ref="B21:C21"/>
    <mergeCell ref="B24:C24"/>
    <mergeCell ref="B25:C25"/>
    <mergeCell ref="B26:C26"/>
    <mergeCell ref="B16:C16"/>
    <mergeCell ref="B13:C13"/>
    <mergeCell ref="B17:C17"/>
    <mergeCell ref="B19:C19"/>
    <mergeCell ref="B18:C18"/>
    <mergeCell ref="R11:T11"/>
    <mergeCell ref="B15:C15"/>
    <mergeCell ref="P10:P11"/>
    <mergeCell ref="N10:N11"/>
    <mergeCell ref="D9:D11"/>
    <mergeCell ref="B14:C14"/>
    <mergeCell ref="E10:E11"/>
    <mergeCell ref="O10:O11"/>
    <mergeCell ref="F10:G10"/>
    <mergeCell ref="I10:I11"/>
    <mergeCell ref="B12:C12"/>
    <mergeCell ref="M2:Q2"/>
    <mergeCell ref="M3:Q3"/>
    <mergeCell ref="M4:Q5"/>
    <mergeCell ref="N9:P9"/>
    <mergeCell ref="B9:C11"/>
    <mergeCell ref="F7:L7"/>
    <mergeCell ref="E9:H9"/>
    <mergeCell ref="I9:M9"/>
    <mergeCell ref="J10:K11"/>
    <mergeCell ref="L10:L11"/>
    <mergeCell ref="M10:M11"/>
    <mergeCell ref="B1:E2"/>
    <mergeCell ref="F1:L3"/>
    <mergeCell ref="B3:E4"/>
    <mergeCell ref="F4:L5"/>
    <mergeCell ref="C5:E7"/>
    <mergeCell ref="F6:L6"/>
    <mergeCell ref="M6:Q8"/>
  </mergeCells>
  <printOptions/>
  <pageMargins left="0.2777777777777778" right="0.2777777777777778" top="0.2777777777777778" bottom="0.2222222222222222" header="0.5" footer="0.5"/>
  <pageSetup horizontalDpi="300" verticalDpi="300" orientation="landscape" pageOrder="overThenDown" scale="9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2020-12-18T03:49:48Z</cp:lastPrinted>
  <dcterms:created xsi:type="dcterms:W3CDTF">2019-12-23T09:02:12Z</dcterms:created>
  <dcterms:modified xsi:type="dcterms:W3CDTF">2021-03-19T04:11:10Z</dcterms:modified>
  <cp:category/>
  <cp:version/>
  <cp:contentType/>
  <cp:contentStatus/>
</cp:coreProperties>
</file>