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650" tabRatio="860" activeTab="0"/>
  </bookViews>
  <sheets>
    <sheet name="2020" sheetId="1" r:id="rId1"/>
    <sheet name="2021" sheetId="2" r:id="rId2"/>
  </sheets>
  <externalReferences>
    <externalReference r:id="rId5"/>
    <externalReference r:id="rId6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<sst xmlns="http://schemas.openxmlformats.org/spreadsheetml/2006/main" count="67" uniqueCount="33">
  <si>
    <t>A</t>
  </si>
  <si>
    <t>B</t>
  </si>
  <si>
    <t>STT</t>
  </si>
  <si>
    <t>Tổng số</t>
  </si>
  <si>
    <t>Đơn vị: đồng</t>
  </si>
  <si>
    <t>Tên Quỹ</t>
  </si>
  <si>
    <t>Tổng nguồn vốn phát sinh trong năm</t>
  </si>
  <si>
    <t>Tổng sử dụng nguồn vốn trong năm</t>
  </si>
  <si>
    <t>Chênh lệch nguồn trong năm</t>
  </si>
  <si>
    <t>5=2-4</t>
  </si>
  <si>
    <t>9=6-8</t>
  </si>
  <si>
    <t>10=1+6-8</t>
  </si>
  <si>
    <t>Quỹ Bảo trợ trẻ em</t>
  </si>
  <si>
    <t>Quỹ Đền ơn đáp nghĩa</t>
  </si>
  <si>
    <t>Quỹ khuyến học</t>
  </si>
  <si>
    <t>Quỹ phòng chống thiên tai</t>
  </si>
  <si>
    <t>Cộng</t>
  </si>
  <si>
    <t>Quỹ vì người nghèo</t>
  </si>
  <si>
    <t>Quỹ hỗ trợ nông dân</t>
  </si>
  <si>
    <t>Trong đó: Hỗ trợ từ NSĐP</t>
  </si>
  <si>
    <t>Quỹ nhân đạo</t>
  </si>
  <si>
    <t>Dư nguồn đến ngày 31/12/2020</t>
  </si>
  <si>
    <t>Kế hoạch năm 2021</t>
  </si>
  <si>
    <t>Thực hiện năm 2021</t>
  </si>
  <si>
    <t>Dư nguồn đến ngày 31/12/2021</t>
  </si>
  <si>
    <t>TỔNG HỢP CÁC QUỸ TÀI CHÍNH NHÀ NƯỚC NGOÀI NGÂN SÁCH DO ĐỊA PHƯƠNG QUẢN LÝ NĂM 2021</t>
  </si>
  <si>
    <t>Biểu mẫu số 01</t>
  </si>
  <si>
    <t>TỔNG HỢP CÁC QUỸ TÀI CHÍNH NHÀ NƯỚC NGOÀI NGÂN SÁCH DO ĐỊA PHƯƠNG QUẢN LÝ NĂM 2020</t>
  </si>
  <si>
    <t>Dư nguồn đến ngày 31/12/2019</t>
  </si>
  <si>
    <t>Kế hoạch năm 2020</t>
  </si>
  <si>
    <t>Thực hiện năm 2020</t>
  </si>
  <si>
    <t>Quỹ cứu trợ</t>
  </si>
  <si>
    <t>(Kèm theo Báo cáo số  429 /BC-TCKH ngày 21 tháng 11 năm 2022 của phòng Tài chính - Kế hoạch)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</si>
</sst>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;[Red]\-#,##0;&quot;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;[Red]\-#,###"/>
    <numFmt numFmtId="195" formatCode="#,###.0;[Red]\-#,###.0"/>
    <numFmt numFmtId="196" formatCode="#,###;\-#,###;&quot;&quot;;_(@_)"/>
    <numFmt numFmtId="197" formatCode="###,###,###"/>
    <numFmt numFmtId="198" formatCode="###,###"/>
    <numFmt numFmtId="199" formatCode="&quot;$&quot;#,##0;\-&quot;$&quot;#,##0"/>
    <numFmt numFmtId="200" formatCode="_(* #,##0_);_(* \(#,##0\);_(* &quot;-&quot;??_);_(@_)"/>
    <numFmt numFmtId="201" formatCode="0.0%"/>
    <numFmt numFmtId="202" formatCode="_(* #,##0.0_);_(* \(#,##0.0\);_(* &quot;-&quot;??_);_(@_)"/>
    <numFmt numFmtId="203" formatCode="_(* #,##0.000_);_(* \(#,##0.000\);_(* &quot;-&quot;??_);_(@_)"/>
    <numFmt numFmtId="204" formatCode="_(* #,##0.0_);_(* \(#,##0.0\);_(* &quot;-&quot;?_);_(@_)"/>
    <numFmt numFmtId="205" formatCode="#,##0\ _₫"/>
    <numFmt numFmtId="206" formatCode="_-* #,##0\ _₫_-;\-* #,##0\ _₫_-;_-* &quot;-&quot;??\ _₫_-;_-@_-"/>
    <numFmt numFmtId="207" formatCode="#,##0.000"/>
    <numFmt numFmtId="208" formatCode="#,##0.0000"/>
    <numFmt numFmtId="209" formatCode="#,##0;[Red]#,##0"/>
    <numFmt numFmtId="210" formatCode="0.00000"/>
    <numFmt numFmtId="211" formatCode="0.0000"/>
    <numFmt numFmtId="212" formatCode="0.000"/>
    <numFmt numFmtId="213" formatCode="0.000000"/>
    <numFmt numFmtId="214" formatCode="0.0"/>
    <numFmt numFmtId="215" formatCode="#,##0.000000"/>
    <numFmt numFmtId="216" formatCode="_-* #,##0.000\ _₫_-;\-* #,##0.000\ _₫_-;_-* &quot;-&quot;???\ _₫_-;_-@_-"/>
  </numFmts>
  <fonts count="60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sz val="12"/>
      <name val=".VnTime"/>
      <family val="2"/>
    </font>
    <font>
      <u val="single"/>
      <sz val="9.6"/>
      <color indexed="12"/>
      <name val=".VnTime"/>
      <family val="2"/>
    </font>
    <font>
      <u val="single"/>
      <sz val="9.6"/>
      <color indexed="36"/>
      <name val=".VnTime"/>
      <family val="2"/>
    </font>
    <font>
      <i/>
      <sz val="14"/>
      <name val="Times New Roman"/>
      <family val="1"/>
    </font>
    <font>
      <sz val="12"/>
      <name val=".VnArial Narrow"/>
      <family val="2"/>
    </font>
    <font>
      <i/>
      <sz val="12"/>
      <name val="Times New Roman"/>
      <family val="1"/>
    </font>
    <font>
      <sz val="13"/>
      <name val=".VnTime"/>
      <family val="2"/>
    </font>
    <font>
      <sz val="14"/>
      <name val=".VnTime"/>
      <family val="2"/>
    </font>
    <font>
      <sz val="9"/>
      <name val="Arial"/>
      <family val="2"/>
    </font>
    <font>
      <sz val="8"/>
      <name val=".VnTime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9" fontId="12" fillId="0" borderId="0" applyProtection="0">
      <alignment/>
    </xf>
    <xf numFmtId="171" fontId="1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196" fontId="1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11" fillId="0" borderId="0" applyProtection="0">
      <alignment/>
    </xf>
    <xf numFmtId="0" fontId="8" fillId="0" borderId="0">
      <alignment/>
      <protection/>
    </xf>
    <xf numFmtId="0" fontId="41" fillId="0" borderId="0">
      <alignment/>
      <protection/>
    </xf>
    <xf numFmtId="0" fontId="4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6" fillId="0" borderId="0" xfId="70" applyFont="1" applyAlignment="1">
      <alignment vertical="center" wrapText="1"/>
      <protection/>
    </xf>
    <xf numFmtId="0" fontId="14" fillId="0" borderId="0" xfId="70" applyFont="1" applyAlignment="1">
      <alignment vertical="center" wrapText="1"/>
      <protection/>
    </xf>
    <xf numFmtId="0" fontId="19" fillId="0" borderId="10" xfId="70" applyFont="1" applyBorder="1" applyAlignment="1">
      <alignment horizontal="center" vertical="center" wrapText="1"/>
      <protection/>
    </xf>
    <xf numFmtId="0" fontId="19" fillId="0" borderId="0" xfId="70" applyFont="1" applyAlignment="1">
      <alignment horizontal="center" vertical="center" wrapText="1"/>
      <protection/>
    </xf>
    <xf numFmtId="0" fontId="20" fillId="0" borderId="0" xfId="70" applyFont="1" applyAlignment="1">
      <alignment horizontal="center" vertical="center" wrapText="1"/>
      <protection/>
    </xf>
    <xf numFmtId="0" fontId="20" fillId="0" borderId="11" xfId="70" applyFont="1" applyBorder="1" applyAlignment="1">
      <alignment horizontal="center" vertical="center" wrapText="1"/>
      <protection/>
    </xf>
    <xf numFmtId="0" fontId="21" fillId="0" borderId="11" xfId="70" applyFont="1" applyBorder="1" applyAlignment="1">
      <alignment horizontal="center" vertical="center" wrapText="1"/>
      <protection/>
    </xf>
    <xf numFmtId="0" fontId="18" fillId="0" borderId="10" xfId="70" applyFont="1" applyBorder="1" applyAlignment="1">
      <alignment horizontal="center" vertical="center" wrapText="1"/>
      <protection/>
    </xf>
    <xf numFmtId="0" fontId="21" fillId="0" borderId="0" xfId="70" applyFont="1" applyFill="1" applyAlignment="1">
      <alignment vertical="center"/>
      <protection/>
    </xf>
    <xf numFmtId="0" fontId="18" fillId="0" borderId="0" xfId="70" applyFont="1" applyFill="1" applyAlignment="1">
      <alignment horizontal="center" vertical="center" wrapText="1"/>
      <protection/>
    </xf>
    <xf numFmtId="3" fontId="18" fillId="0" borderId="12" xfId="70" applyNumberFormat="1" applyFont="1" applyBorder="1" applyAlignment="1">
      <alignment horizontal="center" vertical="center" wrapText="1"/>
      <protection/>
    </xf>
    <xf numFmtId="0" fontId="16" fillId="0" borderId="0" xfId="70" applyFont="1" applyAlignment="1">
      <alignment vertical="center"/>
      <protection/>
    </xf>
    <xf numFmtId="0" fontId="17" fillId="0" borderId="0" xfId="70" applyFont="1" applyAlignment="1">
      <alignment horizontal="right" vertical="center"/>
      <protection/>
    </xf>
    <xf numFmtId="0" fontId="14" fillId="0" borderId="0" xfId="70" applyNumberFormat="1" applyFont="1" applyAlignment="1">
      <alignment vertical="center"/>
      <protection/>
    </xf>
    <xf numFmtId="0" fontId="16" fillId="0" borderId="0" xfId="70" applyFont="1" applyAlignment="1">
      <alignment horizontal="right" vertical="center"/>
      <protection/>
    </xf>
    <xf numFmtId="0" fontId="14" fillId="0" borderId="0" xfId="70" applyNumberFormat="1" applyFont="1" applyAlignment="1">
      <alignment vertical="center" wrapText="1"/>
      <protection/>
    </xf>
    <xf numFmtId="0" fontId="14" fillId="0" borderId="0" xfId="70" applyFont="1" applyAlignment="1">
      <alignment horizontal="right" vertical="center" wrapText="1"/>
      <protection/>
    </xf>
    <xf numFmtId="0" fontId="16" fillId="0" borderId="0" xfId="70" applyNumberFormat="1" applyFont="1" applyAlignment="1">
      <alignment vertical="center" wrapText="1"/>
      <protection/>
    </xf>
    <xf numFmtId="0" fontId="16" fillId="0" borderId="0" xfId="70" applyFont="1" applyAlignment="1">
      <alignment horizontal="right" vertical="center" wrapText="1"/>
      <protection/>
    </xf>
    <xf numFmtId="200" fontId="16" fillId="0" borderId="0" xfId="70" applyNumberFormat="1" applyFont="1" applyAlignment="1">
      <alignment vertical="center"/>
      <protection/>
    </xf>
    <xf numFmtId="0" fontId="7" fillId="0" borderId="0" xfId="66" applyNumberFormat="1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20" fillId="0" borderId="0" xfId="70" applyFont="1" applyAlignment="1">
      <alignment horizontal="right" vertical="center" wrapText="1"/>
      <protection/>
    </xf>
    <xf numFmtId="0" fontId="16" fillId="0" borderId="0" xfId="70" applyNumberFormat="1" applyFont="1" applyAlignment="1">
      <alignment vertical="center"/>
      <protection/>
    </xf>
    <xf numFmtId="0" fontId="19" fillId="0" borderId="11" xfId="70" applyFont="1" applyBorder="1" applyAlignment="1">
      <alignment horizontal="center" vertical="center" wrapText="1"/>
      <protection/>
    </xf>
    <xf numFmtId="0" fontId="19" fillId="0" borderId="0" xfId="70" applyNumberFormat="1" applyFont="1" applyAlignment="1">
      <alignment horizontal="center" wrapText="1"/>
      <protection/>
    </xf>
    <xf numFmtId="0" fontId="20" fillId="0" borderId="0" xfId="70" applyFont="1" applyAlignment="1">
      <alignment horizontal="right" wrapText="1"/>
      <protection/>
    </xf>
    <xf numFmtId="0" fontId="20" fillId="0" borderId="0" xfId="70" applyFont="1" applyAlignment="1">
      <alignment horizontal="center" wrapText="1"/>
      <protection/>
    </xf>
    <xf numFmtId="0" fontId="20" fillId="0" borderId="0" xfId="70" applyNumberFormat="1" applyFont="1" applyAlignment="1">
      <alignment horizontal="center" wrapText="1"/>
      <protection/>
    </xf>
    <xf numFmtId="0" fontId="59" fillId="0" borderId="0" xfId="70" applyNumberFormat="1" applyFont="1" applyFill="1" applyAlignment="1">
      <alignment/>
      <protection/>
    </xf>
    <xf numFmtId="200" fontId="19" fillId="0" borderId="0" xfId="70" applyNumberFormat="1" applyFont="1" applyAlignment="1">
      <alignment horizontal="center" wrapText="1"/>
      <protection/>
    </xf>
    <xf numFmtId="0" fontId="20" fillId="0" borderId="0" xfId="70" applyFont="1" applyAlignment="1">
      <alignment horizontal="right" wrapText="1"/>
      <protection/>
    </xf>
    <xf numFmtId="0" fontId="21" fillId="0" borderId="0" xfId="70" applyNumberFormat="1" applyFont="1" applyFill="1" applyAlignment="1">
      <alignment/>
      <protection/>
    </xf>
    <xf numFmtId="3" fontId="21" fillId="0" borderId="0" xfId="70" applyNumberFormat="1" applyFont="1" applyFill="1" applyAlignment="1">
      <alignment horizontal="right" wrapText="1"/>
      <protection/>
    </xf>
    <xf numFmtId="0" fontId="18" fillId="0" borderId="0" xfId="70" applyFont="1" applyAlignment="1">
      <alignment horizontal="center" vertical="center" wrapText="1"/>
      <protection/>
    </xf>
    <xf numFmtId="3" fontId="21" fillId="0" borderId="0" xfId="70" applyNumberFormat="1" applyFont="1" applyAlignment="1">
      <alignment horizontal="right" wrapText="1"/>
      <protection/>
    </xf>
    <xf numFmtId="0" fontId="21" fillId="0" borderId="0" xfId="70" applyNumberFormat="1" applyFont="1" applyAlignment="1">
      <alignment/>
      <protection/>
    </xf>
    <xf numFmtId="0" fontId="21" fillId="0" borderId="0" xfId="70" applyFont="1" applyAlignment="1">
      <alignment vertical="center"/>
      <protection/>
    </xf>
    <xf numFmtId="3" fontId="18" fillId="0" borderId="11" xfId="70" applyNumberFormat="1" applyFont="1" applyBorder="1" applyAlignment="1">
      <alignment horizontal="center" vertical="center" wrapText="1"/>
      <protection/>
    </xf>
    <xf numFmtId="0" fontId="21" fillId="0" borderId="11" xfId="70" applyFont="1" applyFill="1" applyBorder="1" applyAlignment="1">
      <alignment horizontal="center"/>
      <protection/>
    </xf>
    <xf numFmtId="0" fontId="21" fillId="0" borderId="11" xfId="70" applyFont="1" applyFill="1" applyBorder="1" applyAlignment="1">
      <alignment/>
      <protection/>
    </xf>
    <xf numFmtId="3" fontId="21" fillId="0" borderId="11" xfId="41" applyNumberFormat="1" applyFont="1" applyFill="1" applyBorder="1" applyAlignment="1">
      <alignment/>
    </xf>
    <xf numFmtId="3" fontId="21" fillId="0" borderId="11" xfId="43" applyNumberFormat="1" applyFont="1" applyFill="1" applyBorder="1" applyAlignment="1">
      <alignment/>
    </xf>
    <xf numFmtId="0" fontId="21" fillId="0" borderId="11" xfId="70" applyFont="1" applyBorder="1" applyAlignment="1">
      <alignment horizontal="center"/>
      <protection/>
    </xf>
    <xf numFmtId="0" fontId="21" fillId="0" borderId="11" xfId="70" applyFont="1" applyFill="1" applyBorder="1" applyAlignment="1">
      <alignment horizontal="left" wrapText="1"/>
      <protection/>
    </xf>
    <xf numFmtId="3" fontId="21" fillId="0" borderId="11" xfId="41" applyNumberFormat="1" applyFont="1" applyBorder="1" applyAlignment="1">
      <alignment/>
    </xf>
    <xf numFmtId="0" fontId="19" fillId="0" borderId="11" xfId="70" applyFont="1" applyBorder="1" applyAlignment="1">
      <alignment horizontal="center" vertical="center" wrapText="1"/>
      <protection/>
    </xf>
    <xf numFmtId="0" fontId="18" fillId="0" borderId="11" xfId="70" applyFont="1" applyBorder="1" applyAlignment="1">
      <alignment horizontal="center" vertical="center" wrapText="1"/>
      <protection/>
    </xf>
    <xf numFmtId="0" fontId="9" fillId="0" borderId="13" xfId="66" applyFont="1" applyBorder="1" applyAlignment="1">
      <alignment horizontal="center" vertical="center"/>
      <protection/>
    </xf>
    <xf numFmtId="0" fontId="22" fillId="0" borderId="0" xfId="70" applyNumberFormat="1" applyFont="1" applyAlignment="1">
      <alignment horizontal="center" wrapText="1"/>
      <protection/>
    </xf>
    <xf numFmtId="0" fontId="9" fillId="0" borderId="0" xfId="0" applyNumberFormat="1" applyFont="1" applyAlignment="1">
      <alignment horizontal="center"/>
    </xf>
    <xf numFmtId="0" fontId="19" fillId="0" borderId="10" xfId="70" applyFont="1" applyBorder="1" applyAlignment="1">
      <alignment horizontal="center" vertical="center" wrapText="1"/>
      <protection/>
    </xf>
    <xf numFmtId="0" fontId="19" fillId="0" borderId="12" xfId="70" applyFont="1" applyBorder="1" applyAlignment="1">
      <alignment horizontal="center" vertical="center" wrapText="1"/>
      <protection/>
    </xf>
    <xf numFmtId="0" fontId="19" fillId="0" borderId="11" xfId="70" applyFont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2" xfId="43"/>
    <cellStyle name="Comma 14" xfId="44"/>
    <cellStyle name="Comma 28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AI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1" xfId="63"/>
    <cellStyle name="Normal 11 3" xfId="64"/>
    <cellStyle name="Normal 16" xfId="65"/>
    <cellStyle name="Normal 2" xfId="66"/>
    <cellStyle name="Normal 3" xfId="67"/>
    <cellStyle name="Normal 3 4" xfId="68"/>
    <cellStyle name="Normal 4" xfId="69"/>
    <cellStyle name="Normal 5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SheetLayoutView="100" workbookViewId="0" topLeftCell="A10">
      <selection activeCell="A4" sqref="A4"/>
    </sheetView>
  </sheetViews>
  <sheetFormatPr defaultColWidth="7" defaultRowHeight="15"/>
  <cols>
    <col min="1" max="1" width="4.09765625" style="12" customWidth="1"/>
    <col min="2" max="2" width="18.69921875" style="12" customWidth="1"/>
    <col min="3" max="3" width="11.19921875" style="12" customWidth="1"/>
    <col min="4" max="4" width="11.5" style="12" customWidth="1"/>
    <col min="5" max="5" width="10.09765625" style="12" customWidth="1"/>
    <col min="6" max="6" width="11.19921875" style="12" customWidth="1"/>
    <col min="7" max="7" width="12.09765625" style="12" customWidth="1"/>
    <col min="8" max="8" width="11.19921875" style="12" customWidth="1"/>
    <col min="9" max="9" width="10.19921875" style="12" customWidth="1"/>
    <col min="10" max="10" width="11.19921875" style="12" customWidth="1"/>
    <col min="11" max="11" width="10.8984375" style="12" customWidth="1"/>
    <col min="12" max="12" width="11.5" style="12" customWidth="1"/>
    <col min="13" max="13" width="14.19921875" style="24" customWidth="1"/>
    <col min="14" max="14" width="12.3984375" style="12" customWidth="1"/>
    <col min="15" max="15" width="9.8984375" style="15" customWidth="1"/>
    <col min="16" max="16" width="10.19921875" style="12" customWidth="1"/>
    <col min="17" max="16384" width="7" style="12" customWidth="1"/>
  </cols>
  <sheetData>
    <row r="1" spans="12:13" ht="19.5" customHeight="1">
      <c r="L1" s="13" t="s">
        <v>26</v>
      </c>
      <c r="M1" s="14"/>
    </row>
    <row r="2" spans="1:15" s="2" customFormat="1" ht="22.5" customHeight="1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6"/>
      <c r="O2" s="17"/>
    </row>
    <row r="3" spans="1:15" s="1" customFormat="1" ht="22.5" customHeight="1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8"/>
      <c r="O3" s="19"/>
    </row>
    <row r="4" spans="3:14" ht="19.5" customHeight="1">
      <c r="C4" s="20"/>
      <c r="K4" s="49" t="s">
        <v>4</v>
      </c>
      <c r="L4" s="49"/>
      <c r="M4" s="21"/>
      <c r="N4" s="22"/>
    </row>
    <row r="5" spans="1:15" s="4" customFormat="1" ht="18.75" customHeight="1">
      <c r="A5" s="52" t="s">
        <v>2</v>
      </c>
      <c r="B5" s="54" t="s">
        <v>5</v>
      </c>
      <c r="C5" s="48" t="s">
        <v>28</v>
      </c>
      <c r="D5" s="47" t="s">
        <v>29</v>
      </c>
      <c r="E5" s="47"/>
      <c r="F5" s="47"/>
      <c r="G5" s="47"/>
      <c r="H5" s="47" t="s">
        <v>30</v>
      </c>
      <c r="I5" s="47"/>
      <c r="J5" s="47"/>
      <c r="K5" s="47"/>
      <c r="L5" s="47" t="s">
        <v>21</v>
      </c>
      <c r="M5" s="26"/>
      <c r="O5" s="27"/>
    </row>
    <row r="6" spans="1:15" s="4" customFormat="1" ht="32.25" customHeight="1">
      <c r="A6" s="53"/>
      <c r="B6" s="54"/>
      <c r="C6" s="48"/>
      <c r="D6" s="48" t="s">
        <v>6</v>
      </c>
      <c r="E6" s="48"/>
      <c r="F6" s="48" t="s">
        <v>7</v>
      </c>
      <c r="G6" s="48" t="s">
        <v>8</v>
      </c>
      <c r="H6" s="48" t="s">
        <v>6</v>
      </c>
      <c r="I6" s="48"/>
      <c r="J6" s="48" t="s">
        <v>7</v>
      </c>
      <c r="K6" s="48" t="s">
        <v>8</v>
      </c>
      <c r="L6" s="47"/>
      <c r="M6" s="26"/>
      <c r="O6" s="27"/>
    </row>
    <row r="7" spans="1:15" s="4" customFormat="1" ht="43.5" customHeight="1">
      <c r="A7" s="53"/>
      <c r="B7" s="54"/>
      <c r="C7" s="48"/>
      <c r="D7" s="8" t="s">
        <v>3</v>
      </c>
      <c r="E7" s="8" t="s">
        <v>19</v>
      </c>
      <c r="F7" s="48"/>
      <c r="G7" s="48"/>
      <c r="H7" s="8" t="s">
        <v>3</v>
      </c>
      <c r="I7" s="8" t="s">
        <v>19</v>
      </c>
      <c r="J7" s="48"/>
      <c r="K7" s="48"/>
      <c r="L7" s="47"/>
      <c r="M7" s="26"/>
      <c r="O7" s="28"/>
    </row>
    <row r="8" spans="1:17" s="5" customFormat="1" ht="15.75" customHeight="1">
      <c r="A8" s="6" t="s">
        <v>0</v>
      </c>
      <c r="B8" s="6" t="s">
        <v>1</v>
      </c>
      <c r="C8" s="7">
        <v>1</v>
      </c>
      <c r="D8" s="7">
        <f>C8+1</f>
        <v>2</v>
      </c>
      <c r="E8" s="7">
        <f>D8+1</f>
        <v>3</v>
      </c>
      <c r="F8" s="7">
        <f>E8+1</f>
        <v>4</v>
      </c>
      <c r="G8" s="7" t="s">
        <v>9</v>
      </c>
      <c r="H8" s="7">
        <v>6</v>
      </c>
      <c r="I8" s="7">
        <f>H8+1</f>
        <v>7</v>
      </c>
      <c r="J8" s="7">
        <f>I8+1</f>
        <v>8</v>
      </c>
      <c r="K8" s="7" t="s">
        <v>10</v>
      </c>
      <c r="L8" s="6" t="s">
        <v>11</v>
      </c>
      <c r="M8" s="29"/>
      <c r="N8" s="4"/>
      <c r="O8" s="27"/>
      <c r="P8" s="4"/>
      <c r="Q8" s="30"/>
    </row>
    <row r="9" spans="1:15" s="4" customFormat="1" ht="24.75" customHeight="1">
      <c r="A9" s="25"/>
      <c r="B9" s="25" t="s">
        <v>16</v>
      </c>
      <c r="C9" s="39">
        <f aca="true" t="shared" si="0" ref="C9:L9">SUM(C10:C17)</f>
        <v>1796600767.0000002</v>
      </c>
      <c r="D9" s="39">
        <f t="shared" si="0"/>
        <v>1791977998</v>
      </c>
      <c r="E9" s="39">
        <f t="shared" si="0"/>
        <v>100000000</v>
      </c>
      <c r="F9" s="39">
        <f t="shared" si="0"/>
        <v>2482350685</v>
      </c>
      <c r="G9" s="39">
        <f t="shared" si="0"/>
        <v>-690372687</v>
      </c>
      <c r="H9" s="39">
        <f t="shared" si="0"/>
        <v>2740059386</v>
      </c>
      <c r="I9" s="39">
        <f t="shared" si="0"/>
        <v>100000000</v>
      </c>
      <c r="J9" s="39">
        <f t="shared" si="0"/>
        <v>2291978685</v>
      </c>
      <c r="K9" s="39">
        <f t="shared" si="0"/>
        <v>448080701</v>
      </c>
      <c r="L9" s="39">
        <f t="shared" si="0"/>
        <v>2244681468</v>
      </c>
      <c r="M9" s="31"/>
      <c r="O9" s="32"/>
    </row>
    <row r="10" spans="1:16" s="9" customFormat="1" ht="28.5" customHeight="1">
      <c r="A10" s="40">
        <v>1</v>
      </c>
      <c r="B10" s="41" t="s">
        <v>14</v>
      </c>
      <c r="C10" s="42">
        <v>510833000</v>
      </c>
      <c r="D10" s="42">
        <v>180000000</v>
      </c>
      <c r="E10" s="42"/>
      <c r="F10" s="42">
        <v>140000000</v>
      </c>
      <c r="G10" s="42">
        <f>D10-F10</f>
        <v>40000000</v>
      </c>
      <c r="H10" s="42">
        <v>230234000</v>
      </c>
      <c r="I10" s="42"/>
      <c r="J10" s="42">
        <v>102219000</v>
      </c>
      <c r="K10" s="42">
        <f>H10-J10</f>
        <v>128015000</v>
      </c>
      <c r="L10" s="42">
        <f>C10+H10-J10</f>
        <v>638848000</v>
      </c>
      <c r="M10" s="33"/>
      <c r="N10" s="35"/>
      <c r="O10" s="36"/>
      <c r="P10" s="36"/>
    </row>
    <row r="11" spans="1:17" s="9" customFormat="1" ht="28.5" customHeight="1">
      <c r="A11" s="40">
        <v>2</v>
      </c>
      <c r="B11" s="41" t="s">
        <v>15</v>
      </c>
      <c r="C11" s="42">
        <v>57284754</v>
      </c>
      <c r="D11" s="43">
        <v>366977998</v>
      </c>
      <c r="E11" s="43"/>
      <c r="F11" s="43">
        <v>377350685</v>
      </c>
      <c r="G11" s="42">
        <f aca="true" t="shared" si="1" ref="G11:G17">D11-F11</f>
        <v>-10372687</v>
      </c>
      <c r="H11" s="42">
        <v>366977998</v>
      </c>
      <c r="I11" s="42"/>
      <c r="J11" s="42">
        <v>377350685</v>
      </c>
      <c r="K11" s="42">
        <f>H11-J11</f>
        <v>-10372687</v>
      </c>
      <c r="L11" s="42">
        <f aca="true" t="shared" si="2" ref="L11:L17">C11+H11-J11</f>
        <v>46912067</v>
      </c>
      <c r="M11" s="33"/>
      <c r="N11" s="33"/>
      <c r="O11" s="36"/>
      <c r="P11" s="36"/>
      <c r="Q11" s="35"/>
    </row>
    <row r="12" spans="1:17" s="38" customFormat="1" ht="28.5" customHeight="1">
      <c r="A12" s="44">
        <v>3</v>
      </c>
      <c r="B12" s="45" t="s">
        <v>20</v>
      </c>
      <c r="C12" s="46">
        <v>200001000</v>
      </c>
      <c r="D12" s="46"/>
      <c r="E12" s="46"/>
      <c r="F12" s="46">
        <v>120000000</v>
      </c>
      <c r="G12" s="42">
        <f t="shared" si="1"/>
        <v>-120000000</v>
      </c>
      <c r="H12" s="46"/>
      <c r="I12" s="46"/>
      <c r="J12" s="46">
        <v>100369000</v>
      </c>
      <c r="K12" s="46">
        <f aca="true" t="shared" si="3" ref="K12:K17">H12-J12</f>
        <v>-100369000</v>
      </c>
      <c r="L12" s="46">
        <f t="shared" si="2"/>
        <v>99632000</v>
      </c>
      <c r="M12" s="33"/>
      <c r="N12" s="37"/>
      <c r="O12" s="36"/>
      <c r="P12" s="36"/>
      <c r="Q12" s="35"/>
    </row>
    <row r="13" spans="1:17" s="9" customFormat="1" ht="28.5" customHeight="1">
      <c r="A13" s="40">
        <v>4</v>
      </c>
      <c r="B13" s="41" t="s">
        <v>13</v>
      </c>
      <c r="C13" s="42">
        <v>111374398</v>
      </c>
      <c r="D13" s="42">
        <v>300000000</v>
      </c>
      <c r="E13" s="42"/>
      <c r="F13" s="42">
        <v>300000000</v>
      </c>
      <c r="G13" s="42">
        <f t="shared" si="1"/>
        <v>0</v>
      </c>
      <c r="H13" s="42">
        <v>342653000</v>
      </c>
      <c r="I13" s="42"/>
      <c r="J13" s="42">
        <v>288290000</v>
      </c>
      <c r="K13" s="42">
        <f t="shared" si="3"/>
        <v>54363000</v>
      </c>
      <c r="L13" s="42">
        <f t="shared" si="2"/>
        <v>165737398</v>
      </c>
      <c r="M13" s="33"/>
      <c r="N13" s="10"/>
      <c r="O13" s="36"/>
      <c r="P13" s="36"/>
      <c r="Q13" s="33"/>
    </row>
    <row r="14" spans="1:17" s="38" customFormat="1" ht="28.5" customHeight="1">
      <c r="A14" s="44">
        <v>5</v>
      </c>
      <c r="B14" s="41" t="s">
        <v>12</v>
      </c>
      <c r="C14" s="46">
        <v>85811493</v>
      </c>
      <c r="D14" s="42">
        <v>270000000</v>
      </c>
      <c r="E14" s="42"/>
      <c r="F14" s="42">
        <v>270000000</v>
      </c>
      <c r="G14" s="42">
        <f t="shared" si="1"/>
        <v>0</v>
      </c>
      <c r="H14" s="46">
        <v>393253000</v>
      </c>
      <c r="I14" s="46"/>
      <c r="J14" s="42">
        <v>376700000</v>
      </c>
      <c r="K14" s="46">
        <f t="shared" si="3"/>
        <v>16553000</v>
      </c>
      <c r="L14" s="46">
        <f t="shared" si="2"/>
        <v>102364493</v>
      </c>
      <c r="M14" s="33"/>
      <c r="N14" s="35"/>
      <c r="O14" s="36"/>
      <c r="P14" s="36"/>
      <c r="Q14" s="33"/>
    </row>
    <row r="15" spans="1:17" s="9" customFormat="1" ht="28.5" customHeight="1">
      <c r="A15" s="40">
        <v>6</v>
      </c>
      <c r="B15" s="41" t="s">
        <v>17</v>
      </c>
      <c r="C15" s="42">
        <v>473326004.00000024</v>
      </c>
      <c r="D15" s="42">
        <v>500000000</v>
      </c>
      <c r="E15" s="42"/>
      <c r="F15" s="42">
        <v>900000000</v>
      </c>
      <c r="G15" s="42">
        <f>D15-F15</f>
        <v>-400000000</v>
      </c>
      <c r="H15" s="42">
        <v>520509830</v>
      </c>
      <c r="I15" s="42"/>
      <c r="J15" s="42">
        <v>623600000</v>
      </c>
      <c r="K15" s="42">
        <f t="shared" si="3"/>
        <v>-103090170</v>
      </c>
      <c r="L15" s="42">
        <f t="shared" si="2"/>
        <v>370235834.00000024</v>
      </c>
      <c r="M15" s="33"/>
      <c r="N15" s="10"/>
      <c r="O15" s="34"/>
      <c r="P15" s="34"/>
      <c r="Q15" s="10"/>
    </row>
    <row r="16" spans="1:17" s="9" customFormat="1" ht="28.5" customHeight="1">
      <c r="A16" s="40">
        <v>7</v>
      </c>
      <c r="B16" s="41" t="s">
        <v>31</v>
      </c>
      <c r="C16" s="42">
        <v>274702118</v>
      </c>
      <c r="D16" s="42"/>
      <c r="E16" s="42"/>
      <c r="F16" s="42">
        <v>200000000</v>
      </c>
      <c r="G16" s="42">
        <f t="shared" si="1"/>
        <v>-200000000</v>
      </c>
      <c r="H16" s="42">
        <f>701084903+46655</f>
        <v>701131558</v>
      </c>
      <c r="I16" s="42"/>
      <c r="J16" s="42">
        <v>243450000</v>
      </c>
      <c r="K16" s="42">
        <f t="shared" si="3"/>
        <v>457681558</v>
      </c>
      <c r="L16" s="42">
        <f t="shared" si="2"/>
        <v>732383676</v>
      </c>
      <c r="M16" s="33"/>
      <c r="N16" s="10"/>
      <c r="O16" s="34"/>
      <c r="P16" s="34"/>
      <c r="Q16" s="10"/>
    </row>
    <row r="17" spans="1:17" s="9" customFormat="1" ht="28.5" customHeight="1">
      <c r="A17" s="40">
        <v>8</v>
      </c>
      <c r="B17" s="41" t="s">
        <v>18</v>
      </c>
      <c r="C17" s="42">
        <v>83268000</v>
      </c>
      <c r="D17" s="42">
        <v>175000000</v>
      </c>
      <c r="E17" s="42">
        <v>100000000</v>
      </c>
      <c r="F17" s="42">
        <v>175000000</v>
      </c>
      <c r="G17" s="42">
        <f t="shared" si="1"/>
        <v>0</v>
      </c>
      <c r="H17" s="42">
        <v>185300000</v>
      </c>
      <c r="I17" s="42">
        <v>100000000</v>
      </c>
      <c r="J17" s="42">
        <v>180000000</v>
      </c>
      <c r="K17" s="42">
        <f t="shared" si="3"/>
        <v>5300000</v>
      </c>
      <c r="L17" s="42">
        <f t="shared" si="2"/>
        <v>88568000</v>
      </c>
      <c r="M17" s="33"/>
      <c r="N17" s="10"/>
      <c r="O17" s="34"/>
      <c r="P17" s="34"/>
      <c r="Q17" s="10"/>
    </row>
    <row r="18" spans="14:17" ht="18.75">
      <c r="N18" s="4"/>
      <c r="O18" s="23"/>
      <c r="P18" s="4"/>
      <c r="Q18" s="4"/>
    </row>
    <row r="19" spans="14:17" ht="18.75">
      <c r="N19" s="4"/>
      <c r="O19" s="23"/>
      <c r="P19" s="4"/>
      <c r="Q19" s="4"/>
    </row>
  </sheetData>
  <sheetProtection/>
  <mergeCells count="15">
    <mergeCell ref="K4:L4"/>
    <mergeCell ref="A2:L2"/>
    <mergeCell ref="A3:L3"/>
    <mergeCell ref="A5:A7"/>
    <mergeCell ref="B5:B7"/>
    <mergeCell ref="C5:C7"/>
    <mergeCell ref="D5:G5"/>
    <mergeCell ref="H5:K5"/>
    <mergeCell ref="L5:L7"/>
    <mergeCell ref="J6:J7"/>
    <mergeCell ref="K6:K7"/>
    <mergeCell ref="D6:E6"/>
    <mergeCell ref="F6:F7"/>
    <mergeCell ref="G6:G7"/>
    <mergeCell ref="H6:I6"/>
  </mergeCells>
  <printOptions/>
  <pageMargins left="0.21" right="0.1968503937007874" top="0.4724409448818898" bottom="0.984251968503937" header="0.31496062992125984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4" sqref="A4"/>
    </sheetView>
  </sheetViews>
  <sheetFormatPr defaultColWidth="7" defaultRowHeight="15"/>
  <cols>
    <col min="1" max="1" width="4.3984375" style="12" customWidth="1"/>
    <col min="2" max="2" width="19.09765625" style="12" customWidth="1"/>
    <col min="3" max="4" width="11.19921875" style="12" customWidth="1"/>
    <col min="5" max="5" width="10.5" style="12" customWidth="1"/>
    <col min="6" max="6" width="11.19921875" style="12" customWidth="1"/>
    <col min="7" max="7" width="10.5" style="12" customWidth="1"/>
    <col min="8" max="8" width="11.19921875" style="12" customWidth="1"/>
    <col min="9" max="9" width="10.3984375" style="12" customWidth="1"/>
    <col min="10" max="10" width="10.8984375" style="12" customWidth="1"/>
    <col min="11" max="12" width="11.19921875" style="12" customWidth="1"/>
    <col min="13" max="13" width="14.19921875" style="24" customWidth="1"/>
    <col min="14" max="14" width="12.3984375" style="12" customWidth="1"/>
    <col min="15" max="15" width="9.8984375" style="15" customWidth="1"/>
    <col min="16" max="16" width="10.19921875" style="12" customWidth="1"/>
    <col min="17" max="16384" width="7" style="12" customWidth="1"/>
  </cols>
  <sheetData>
    <row r="1" spans="12:13" ht="19.5" customHeight="1">
      <c r="L1" s="13" t="s">
        <v>26</v>
      </c>
      <c r="M1" s="14"/>
    </row>
    <row r="2" spans="1:15" s="2" customFormat="1" ht="22.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6"/>
      <c r="O2" s="17"/>
    </row>
    <row r="3" spans="1:15" s="1" customFormat="1" ht="22.5" customHeight="1">
      <c r="A3" s="51" t="str">
        <f>'2020'!A3:L3</f>
        <v>(Kèm theo Báo cáo số  429 /BC-TCKH ngày 21 tháng 11 năm 2022 của phòng Tài chính - Kế hoạch)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8"/>
      <c r="O3" s="19"/>
    </row>
    <row r="4" spans="3:14" ht="19.5" customHeight="1">
      <c r="C4" s="20"/>
      <c r="K4" s="49" t="s">
        <v>4</v>
      </c>
      <c r="L4" s="49"/>
      <c r="M4" s="21"/>
      <c r="N4" s="22"/>
    </row>
    <row r="5" spans="1:15" s="4" customFormat="1" ht="18.75" customHeight="1">
      <c r="A5" s="52" t="s">
        <v>2</v>
      </c>
      <c r="B5" s="54" t="s">
        <v>5</v>
      </c>
      <c r="C5" s="48" t="s">
        <v>21</v>
      </c>
      <c r="D5" s="47" t="s">
        <v>22</v>
      </c>
      <c r="E5" s="47"/>
      <c r="F5" s="47"/>
      <c r="G5" s="47"/>
      <c r="H5" s="47" t="s">
        <v>23</v>
      </c>
      <c r="I5" s="47"/>
      <c r="J5" s="47"/>
      <c r="K5" s="47"/>
      <c r="L5" s="47" t="s">
        <v>24</v>
      </c>
      <c r="M5" s="26"/>
      <c r="O5" s="27"/>
    </row>
    <row r="6" spans="1:15" s="4" customFormat="1" ht="32.25" customHeight="1">
      <c r="A6" s="53"/>
      <c r="B6" s="54"/>
      <c r="C6" s="48"/>
      <c r="D6" s="48" t="s">
        <v>6</v>
      </c>
      <c r="E6" s="48"/>
      <c r="F6" s="48" t="s">
        <v>7</v>
      </c>
      <c r="G6" s="48" t="s">
        <v>8</v>
      </c>
      <c r="H6" s="48" t="s">
        <v>6</v>
      </c>
      <c r="I6" s="48"/>
      <c r="J6" s="48" t="s">
        <v>7</v>
      </c>
      <c r="K6" s="48" t="s">
        <v>8</v>
      </c>
      <c r="L6" s="47"/>
      <c r="M6" s="26"/>
      <c r="O6" s="27"/>
    </row>
    <row r="7" spans="1:15" s="4" customFormat="1" ht="43.5" customHeight="1">
      <c r="A7" s="53"/>
      <c r="B7" s="54"/>
      <c r="C7" s="48"/>
      <c r="D7" s="8" t="s">
        <v>3</v>
      </c>
      <c r="E7" s="8" t="s">
        <v>19</v>
      </c>
      <c r="F7" s="48"/>
      <c r="G7" s="48"/>
      <c r="H7" s="8" t="s">
        <v>3</v>
      </c>
      <c r="I7" s="8" t="s">
        <v>19</v>
      </c>
      <c r="J7" s="48"/>
      <c r="K7" s="48"/>
      <c r="L7" s="47"/>
      <c r="M7" s="26"/>
      <c r="O7" s="28"/>
    </row>
    <row r="8" spans="1:17" s="5" customFormat="1" ht="15.75" customHeight="1">
      <c r="A8" s="6" t="s">
        <v>0</v>
      </c>
      <c r="B8" s="6" t="s">
        <v>1</v>
      </c>
      <c r="C8" s="7">
        <v>1</v>
      </c>
      <c r="D8" s="7">
        <f>C8+1</f>
        <v>2</v>
      </c>
      <c r="E8" s="7">
        <f>D8+1</f>
        <v>3</v>
      </c>
      <c r="F8" s="7">
        <f>E8+1</f>
        <v>4</v>
      </c>
      <c r="G8" s="7" t="s">
        <v>9</v>
      </c>
      <c r="H8" s="7">
        <v>6</v>
      </c>
      <c r="I8" s="7">
        <f>H8+1</f>
        <v>7</v>
      </c>
      <c r="J8" s="7">
        <f>I8+1</f>
        <v>8</v>
      </c>
      <c r="K8" s="7" t="s">
        <v>10</v>
      </c>
      <c r="L8" s="6" t="s">
        <v>11</v>
      </c>
      <c r="M8" s="29"/>
      <c r="N8" s="4"/>
      <c r="O8" s="27"/>
      <c r="P8" s="4"/>
      <c r="Q8" s="30"/>
    </row>
    <row r="9" spans="1:15" s="4" customFormat="1" ht="24.75" customHeight="1">
      <c r="A9" s="3"/>
      <c r="B9" s="3" t="s">
        <v>16</v>
      </c>
      <c r="C9" s="11">
        <f aca="true" t="shared" si="0" ref="C9:L9">SUM(C10:C17)</f>
        <v>2244681468</v>
      </c>
      <c r="D9" s="11">
        <f t="shared" si="0"/>
        <v>3574708261</v>
      </c>
      <c r="E9" s="11">
        <f t="shared" si="0"/>
        <v>100000000</v>
      </c>
      <c r="F9" s="11">
        <f t="shared" si="0"/>
        <v>3663138182</v>
      </c>
      <c r="G9" s="11">
        <f t="shared" si="0"/>
        <v>-88429921</v>
      </c>
      <c r="H9" s="11">
        <f t="shared" si="0"/>
        <v>2886882006</v>
      </c>
      <c r="I9" s="11">
        <f t="shared" si="0"/>
        <v>100000000</v>
      </c>
      <c r="J9" s="11">
        <f t="shared" si="0"/>
        <v>3122291138</v>
      </c>
      <c r="K9" s="11">
        <f t="shared" si="0"/>
        <v>-235409132</v>
      </c>
      <c r="L9" s="11">
        <f t="shared" si="0"/>
        <v>2009272336.0000002</v>
      </c>
      <c r="M9" s="31"/>
      <c r="O9" s="32"/>
    </row>
    <row r="10" spans="1:16" s="9" customFormat="1" ht="28.5" customHeight="1">
      <c r="A10" s="40">
        <v>1</v>
      </c>
      <c r="B10" s="41" t="s">
        <v>14</v>
      </c>
      <c r="C10" s="42">
        <v>638848000</v>
      </c>
      <c r="D10" s="42">
        <v>300000000</v>
      </c>
      <c r="E10" s="42"/>
      <c r="F10" s="42">
        <v>290000000</v>
      </c>
      <c r="G10" s="42">
        <f>D10-F10</f>
        <v>10000000</v>
      </c>
      <c r="H10" s="42">
        <v>283748500</v>
      </c>
      <c r="I10" s="42"/>
      <c r="J10" s="42">
        <v>292757205</v>
      </c>
      <c r="K10" s="42">
        <f>H10-J10</f>
        <v>-9008705</v>
      </c>
      <c r="L10" s="42">
        <f>C10+H10-J10</f>
        <v>629839295</v>
      </c>
      <c r="M10" s="33"/>
      <c r="N10" s="10"/>
      <c r="O10" s="34"/>
      <c r="P10" s="34"/>
    </row>
    <row r="11" spans="1:17" s="9" customFormat="1" ht="28.5" customHeight="1">
      <c r="A11" s="40">
        <v>2</v>
      </c>
      <c r="B11" s="41" t="s">
        <v>15</v>
      </c>
      <c r="C11" s="42">
        <v>46912067</v>
      </c>
      <c r="D11" s="43">
        <v>1137961182</v>
      </c>
      <c r="E11" s="43"/>
      <c r="F11" s="43">
        <v>1137961182</v>
      </c>
      <c r="G11" s="42">
        <f aca="true" t="shared" si="1" ref="G11:G17">D11-F11</f>
        <v>0</v>
      </c>
      <c r="H11" s="42">
        <v>504688427</v>
      </c>
      <c r="I11" s="42"/>
      <c r="J11" s="42">
        <v>533822933</v>
      </c>
      <c r="K11" s="42">
        <f>H11-J11</f>
        <v>-29134506</v>
      </c>
      <c r="L11" s="42">
        <f aca="true" t="shared" si="2" ref="L11:L17">C11+H11-J11</f>
        <v>17777561</v>
      </c>
      <c r="M11" s="33"/>
      <c r="N11" s="33"/>
      <c r="O11" s="34"/>
      <c r="P11" s="34"/>
      <c r="Q11" s="10"/>
    </row>
    <row r="12" spans="1:17" s="9" customFormat="1" ht="28.5" customHeight="1">
      <c r="A12" s="40">
        <v>3</v>
      </c>
      <c r="B12" s="45" t="s">
        <v>20</v>
      </c>
      <c r="C12" s="42">
        <v>99632000</v>
      </c>
      <c r="D12" s="42">
        <v>255560000</v>
      </c>
      <c r="E12" s="42"/>
      <c r="F12" s="42">
        <v>200000000</v>
      </c>
      <c r="G12" s="42">
        <f t="shared" si="1"/>
        <v>55560000</v>
      </c>
      <c r="H12" s="42">
        <v>217258000</v>
      </c>
      <c r="I12" s="42"/>
      <c r="J12" s="42">
        <v>170535000</v>
      </c>
      <c r="K12" s="42">
        <f aca="true" t="shared" si="3" ref="K12:K17">H12-J12</f>
        <v>46723000</v>
      </c>
      <c r="L12" s="42">
        <f t="shared" si="2"/>
        <v>146355000</v>
      </c>
      <c r="M12" s="33"/>
      <c r="N12" s="33"/>
      <c r="O12" s="34"/>
      <c r="P12" s="34"/>
      <c r="Q12" s="10"/>
    </row>
    <row r="13" spans="1:17" s="9" customFormat="1" ht="28.5" customHeight="1">
      <c r="A13" s="40">
        <v>4</v>
      </c>
      <c r="B13" s="41" t="s">
        <v>13</v>
      </c>
      <c r="C13" s="42">
        <v>165737398</v>
      </c>
      <c r="D13" s="42">
        <v>306174287</v>
      </c>
      <c r="E13" s="42"/>
      <c r="F13" s="42">
        <v>247710000</v>
      </c>
      <c r="G13" s="42">
        <f t="shared" si="1"/>
        <v>58464287</v>
      </c>
      <c r="H13" s="42">
        <f>303948287+2226000</f>
        <v>306174287</v>
      </c>
      <c r="I13" s="42"/>
      <c r="J13" s="42">
        <v>247710000</v>
      </c>
      <c r="K13" s="42">
        <f t="shared" si="3"/>
        <v>58464287</v>
      </c>
      <c r="L13" s="42">
        <f t="shared" si="2"/>
        <v>224201685</v>
      </c>
      <c r="M13" s="33"/>
      <c r="N13" s="10"/>
      <c r="O13" s="34"/>
      <c r="P13" s="34"/>
      <c r="Q13" s="33"/>
    </row>
    <row r="14" spans="1:17" s="9" customFormat="1" ht="28.5" customHeight="1">
      <c r="A14" s="40">
        <v>5</v>
      </c>
      <c r="B14" s="41" t="s">
        <v>12</v>
      </c>
      <c r="C14" s="42">
        <v>102364493</v>
      </c>
      <c r="D14" s="42">
        <v>334487000</v>
      </c>
      <c r="E14" s="42"/>
      <c r="F14" s="42">
        <v>304030000</v>
      </c>
      <c r="G14" s="42">
        <f t="shared" si="1"/>
        <v>30457000</v>
      </c>
      <c r="H14" s="42">
        <v>334487000</v>
      </c>
      <c r="I14" s="42"/>
      <c r="J14" s="42">
        <v>304030000</v>
      </c>
      <c r="K14" s="42">
        <f t="shared" si="3"/>
        <v>30457000</v>
      </c>
      <c r="L14" s="42">
        <f t="shared" si="2"/>
        <v>132821493</v>
      </c>
      <c r="M14" s="33"/>
      <c r="N14" s="10"/>
      <c r="O14" s="34"/>
      <c r="P14" s="34"/>
      <c r="Q14" s="33"/>
    </row>
    <row r="15" spans="1:17" s="9" customFormat="1" ht="28.5" customHeight="1">
      <c r="A15" s="40">
        <v>6</v>
      </c>
      <c r="B15" s="41" t="s">
        <v>17</v>
      </c>
      <c r="C15" s="42">
        <v>370235834.00000024</v>
      </c>
      <c r="D15" s="42">
        <v>679997792</v>
      </c>
      <c r="E15" s="42"/>
      <c r="F15" s="42">
        <v>647202000</v>
      </c>
      <c r="G15" s="42">
        <f>D15-F15</f>
        <v>32795792</v>
      </c>
      <c r="H15" s="42">
        <v>679997792</v>
      </c>
      <c r="I15" s="42"/>
      <c r="J15" s="42">
        <v>647202000</v>
      </c>
      <c r="K15" s="42">
        <f t="shared" si="3"/>
        <v>32795792</v>
      </c>
      <c r="L15" s="42">
        <f t="shared" si="2"/>
        <v>403031626.00000024</v>
      </c>
      <c r="M15" s="33"/>
      <c r="N15" s="10"/>
      <c r="O15" s="34"/>
      <c r="P15" s="34"/>
      <c r="Q15" s="10"/>
    </row>
    <row r="16" spans="1:17" s="9" customFormat="1" ht="28.5" customHeight="1">
      <c r="A16" s="40">
        <v>7</v>
      </c>
      <c r="B16" s="41" t="s">
        <v>31</v>
      </c>
      <c r="C16" s="42">
        <v>732383676</v>
      </c>
      <c r="D16" s="42">
        <v>343396000</v>
      </c>
      <c r="E16" s="42"/>
      <c r="F16" s="42">
        <v>736235000</v>
      </c>
      <c r="G16" s="42">
        <f t="shared" si="1"/>
        <v>-392839000</v>
      </c>
      <c r="H16" s="42">
        <v>343396000</v>
      </c>
      <c r="I16" s="42"/>
      <c r="J16" s="42">
        <v>736234000</v>
      </c>
      <c r="K16" s="42">
        <f t="shared" si="3"/>
        <v>-392838000</v>
      </c>
      <c r="L16" s="42">
        <f t="shared" si="2"/>
        <v>339545676</v>
      </c>
      <c r="M16" s="33"/>
      <c r="N16" s="10"/>
      <c r="O16" s="34"/>
      <c r="P16" s="34"/>
      <c r="Q16" s="10"/>
    </row>
    <row r="17" spans="1:17" s="9" customFormat="1" ht="28.5" customHeight="1">
      <c r="A17" s="40">
        <v>8</v>
      </c>
      <c r="B17" s="41" t="s">
        <v>18</v>
      </c>
      <c r="C17" s="42">
        <v>88568000</v>
      </c>
      <c r="D17" s="42">
        <v>217132000</v>
      </c>
      <c r="E17" s="42">
        <v>100000000</v>
      </c>
      <c r="F17" s="42">
        <v>100000000</v>
      </c>
      <c r="G17" s="42">
        <f t="shared" si="1"/>
        <v>117132000</v>
      </c>
      <c r="H17" s="42">
        <v>217132000</v>
      </c>
      <c r="I17" s="42">
        <v>100000000</v>
      </c>
      <c r="J17" s="42">
        <v>190000000</v>
      </c>
      <c r="K17" s="42">
        <f t="shared" si="3"/>
        <v>27132000</v>
      </c>
      <c r="L17" s="42">
        <f t="shared" si="2"/>
        <v>115700000</v>
      </c>
      <c r="M17" s="33"/>
      <c r="N17" s="10"/>
      <c r="O17" s="34"/>
      <c r="P17" s="34"/>
      <c r="Q17" s="10"/>
    </row>
    <row r="18" spans="14:17" ht="18.75">
      <c r="N18" s="4"/>
      <c r="O18" s="23"/>
      <c r="P18" s="4"/>
      <c r="Q18" s="4"/>
    </row>
    <row r="19" spans="14:17" ht="18.75">
      <c r="N19" s="4"/>
      <c r="O19" s="23"/>
      <c r="P19" s="4"/>
      <c r="Q19" s="4"/>
    </row>
  </sheetData>
  <sheetProtection/>
  <mergeCells count="15">
    <mergeCell ref="F6:F7"/>
    <mergeCell ref="G6:G7"/>
    <mergeCell ref="H6:I6"/>
    <mergeCell ref="J6:J7"/>
    <mergeCell ref="K6:K7"/>
    <mergeCell ref="A2:L2"/>
    <mergeCell ref="A3:L3"/>
    <mergeCell ref="K4:L4"/>
    <mergeCell ref="A5:A7"/>
    <mergeCell ref="B5:B7"/>
    <mergeCell ref="C5:C7"/>
    <mergeCell ref="D5:G5"/>
    <mergeCell ref="H5:K5"/>
    <mergeCell ref="L5:L7"/>
    <mergeCell ref="D6:E6"/>
  </mergeCells>
  <printOptions/>
  <pageMargins left="0.24" right="0.2362204724409449" top="0.6692913385826772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 Viet Hung</dc:creator>
  <cp:keywords/>
  <dc:description/>
  <cp:lastModifiedBy>Admin</cp:lastModifiedBy>
  <cp:lastPrinted>2022-11-29T00:24:08Z</cp:lastPrinted>
  <dcterms:created xsi:type="dcterms:W3CDTF">2001-01-04T01:21:32Z</dcterms:created>
  <dcterms:modified xsi:type="dcterms:W3CDTF">2022-11-29T00:24:13Z</dcterms:modified>
  <cp:category/>
  <cp:version/>
  <cp:contentType/>
  <cp:contentStatus/>
</cp:coreProperties>
</file>