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VIP\2024\TCKH\ĐTC 26-30\"/>
    </mc:Choice>
  </mc:AlternateContent>
  <bookViews>
    <workbookView xWindow="0" yWindow="0" windowWidth="28800" windowHeight="12330" tabRatio="698" firstSheet="2" activeTab="3"/>
  </bookViews>
  <sheets>
    <sheet name="ODA 21-25" sheetId="15" state="hidden" r:id="rId1"/>
    <sheet name="Von ĐVSN 21-25" sheetId="16" state="hidden" r:id="rId2"/>
    <sheet name="TH nhu cau 26-30" sheetId="10" r:id="rId3"/>
    <sheet name="NSĐP 26-30" sheetId="11" r:id="rId4"/>
    <sheet name="NSTW 26-30" sheetId="12" r:id="rId5"/>
    <sheet name="ODA 26-30" sheetId="17" r:id="rId6"/>
    <sheet name="CTMTQG 26-30" sheetId="14" r:id="rId7"/>
    <sheet name="ĐVSN 26-30" sheetId="18" state="hidden" r:id="rId8"/>
  </sheets>
  <definedNames>
    <definedName name="_xlnm.Print_Area" localSheetId="3">'NSĐP 26-30'!$A$1:$P$73</definedName>
    <definedName name="_xlnm.Print_Titles" localSheetId="6">'CTMTQG 26-30'!$5:$11</definedName>
    <definedName name="_xlnm.Print_Titles" localSheetId="3">'NSĐP 26-30'!$5:$11</definedName>
    <definedName name="_xlnm.Print_Titles" localSheetId="4">'NSTW 26-30'!$5:$11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4" l="1"/>
  <c r="A3" i="17"/>
  <c r="A3" i="12"/>
  <c r="A3" i="11"/>
  <c r="J75" i="14" l="1"/>
  <c r="K75" i="14"/>
  <c r="L75" i="14"/>
  <c r="M75" i="14"/>
  <c r="I75" i="14"/>
  <c r="J49" i="14" l="1"/>
  <c r="M49" i="14"/>
  <c r="I49" i="14"/>
  <c r="J17" i="14"/>
  <c r="M17" i="14"/>
  <c r="I17" i="14"/>
  <c r="J33" i="12"/>
  <c r="J32" i="12" s="1"/>
  <c r="J34" i="12"/>
  <c r="M34" i="12"/>
  <c r="M33" i="12" s="1"/>
  <c r="M32" i="12" s="1"/>
  <c r="I34" i="12"/>
  <c r="I33" i="12" s="1"/>
  <c r="I32" i="12" s="1"/>
  <c r="J68" i="11"/>
  <c r="M68" i="11"/>
  <c r="I68" i="11"/>
  <c r="J59" i="11"/>
  <c r="J58" i="11" s="1"/>
  <c r="J57" i="11" s="1"/>
  <c r="M59" i="11"/>
  <c r="M58" i="11" s="1"/>
  <c r="M57" i="11" s="1"/>
  <c r="I59" i="11"/>
  <c r="I58" i="11" s="1"/>
  <c r="I57" i="11" s="1"/>
  <c r="K14" i="11"/>
  <c r="L14" i="11"/>
  <c r="J21" i="11"/>
  <c r="M21" i="11"/>
  <c r="I21" i="11"/>
  <c r="C10" i="10" l="1"/>
  <c r="F18" i="10"/>
  <c r="C18" i="10"/>
  <c r="C15" i="10"/>
  <c r="C9" i="10" l="1"/>
  <c r="C8" i="10" s="1"/>
  <c r="J123" i="14"/>
  <c r="J122" i="14" s="1"/>
  <c r="J121" i="14" s="1"/>
  <c r="M123" i="14"/>
  <c r="M122" i="14" s="1"/>
  <c r="M121" i="14" s="1"/>
  <c r="D21" i="10" s="1"/>
  <c r="E21" i="10" s="1"/>
  <c r="I123" i="14"/>
  <c r="I122" i="14" s="1"/>
  <c r="I121" i="14" s="1"/>
  <c r="J115" i="14"/>
  <c r="J114" i="14" s="1"/>
  <c r="J113" i="14" s="1"/>
  <c r="M115" i="14"/>
  <c r="M114" i="14" s="1"/>
  <c r="M113" i="14" s="1"/>
  <c r="I115" i="14"/>
  <c r="I114" i="14" s="1"/>
  <c r="I113" i="14" s="1"/>
  <c r="J109" i="14"/>
  <c r="J108" i="14" s="1"/>
  <c r="J107" i="14" s="1"/>
  <c r="M109" i="14"/>
  <c r="M108" i="14" s="1"/>
  <c r="M107" i="14" s="1"/>
  <c r="I109" i="14"/>
  <c r="I108" i="14" s="1"/>
  <c r="I107" i="14" s="1"/>
  <c r="J74" i="14"/>
  <c r="J73" i="14" s="1"/>
  <c r="M74" i="14"/>
  <c r="M73" i="14" s="1"/>
  <c r="I74" i="14"/>
  <c r="I73" i="14" s="1"/>
  <c r="J67" i="14"/>
  <c r="J66" i="14" s="1"/>
  <c r="J65" i="14" s="1"/>
  <c r="M67" i="14"/>
  <c r="M66" i="14" s="1"/>
  <c r="M65" i="14" s="1"/>
  <c r="I67" i="14"/>
  <c r="I66" i="14" s="1"/>
  <c r="I65" i="14" s="1"/>
  <c r="J48" i="14"/>
  <c r="J47" i="14" s="1"/>
  <c r="M48" i="14"/>
  <c r="M47" i="14" s="1"/>
  <c r="I48" i="14"/>
  <c r="I47" i="14" s="1"/>
  <c r="J16" i="14"/>
  <c r="J15" i="14" s="1"/>
  <c r="M16" i="14"/>
  <c r="M15" i="14" s="1"/>
  <c r="I16" i="14"/>
  <c r="I15" i="14" s="1"/>
  <c r="W19" i="17"/>
  <c r="W15" i="17" s="1"/>
  <c r="Y19" i="17"/>
  <c r="Y15" i="17" s="1"/>
  <c r="H20" i="17"/>
  <c r="H19" i="17" s="1"/>
  <c r="H15" i="17" s="1"/>
  <c r="J20" i="17"/>
  <c r="J19" i="17" s="1"/>
  <c r="J15" i="17" s="1"/>
  <c r="K20" i="17"/>
  <c r="K19" i="17" s="1"/>
  <c r="K15" i="17" s="1"/>
  <c r="N20" i="17"/>
  <c r="N19" i="17" s="1"/>
  <c r="N15" i="17" s="1"/>
  <c r="W20" i="17"/>
  <c r="E17" i="10" s="1"/>
  <c r="Y20" i="17"/>
  <c r="Z20" i="17"/>
  <c r="AA20" i="17"/>
  <c r="AA19" i="17" s="1"/>
  <c r="AA15" i="17" s="1"/>
  <c r="AB20" i="17"/>
  <c r="AB19" i="17" s="1"/>
  <c r="AB15" i="17" s="1"/>
  <c r="W21" i="17"/>
  <c r="AA21" i="17"/>
  <c r="Z21" i="17" s="1"/>
  <c r="V21" i="17" s="1"/>
  <c r="V20" i="17" s="1"/>
  <c r="V19" i="17" s="1"/>
  <c r="V15" i="17" s="1"/>
  <c r="D17" i="10" s="1"/>
  <c r="M21" i="17"/>
  <c r="M20" i="17" s="1"/>
  <c r="M19" i="17" s="1"/>
  <c r="M15" i="17" s="1"/>
  <c r="L21" i="17"/>
  <c r="H21" i="17"/>
  <c r="Z19" i="17" l="1"/>
  <c r="Z15" i="17" s="1"/>
  <c r="F17" i="10"/>
  <c r="F15" i="10" s="1"/>
  <c r="F9" i="10" s="1"/>
  <c r="F8" i="10" s="1"/>
  <c r="G21" i="17"/>
  <c r="G20" i="17" s="1"/>
  <c r="G19" i="17" s="1"/>
  <c r="G15" i="17" s="1"/>
  <c r="I14" i="14"/>
  <c r="I13" i="14" s="1"/>
  <c r="L20" i="17"/>
  <c r="L19" i="17" s="1"/>
  <c r="L15" i="17" s="1"/>
  <c r="M14" i="14"/>
  <c r="J14" i="14"/>
  <c r="J13" i="14" s="1"/>
  <c r="D19" i="10" l="1"/>
  <c r="M13" i="14"/>
  <c r="J30" i="12"/>
  <c r="J29" i="12" s="1"/>
  <c r="J28" i="12" s="1"/>
  <c r="M30" i="12"/>
  <c r="M29" i="12" s="1"/>
  <c r="M28" i="12" s="1"/>
  <c r="I30" i="12"/>
  <c r="I29" i="12" s="1"/>
  <c r="I28" i="12" s="1"/>
  <c r="J26" i="12"/>
  <c r="J25" i="12" s="1"/>
  <c r="J24" i="12" s="1"/>
  <c r="M26" i="12"/>
  <c r="M25" i="12" s="1"/>
  <c r="M24" i="12" s="1"/>
  <c r="I26" i="12"/>
  <c r="I25" i="12" s="1"/>
  <c r="I24" i="12" s="1"/>
  <c r="L18" i="12"/>
  <c r="L13" i="12" s="1"/>
  <c r="J22" i="12"/>
  <c r="J21" i="12" s="1"/>
  <c r="M22" i="12"/>
  <c r="M21" i="12" s="1"/>
  <c r="I22" i="12"/>
  <c r="I21" i="12" s="1"/>
  <c r="I18" i="12" s="1"/>
  <c r="J19" i="12"/>
  <c r="J18" i="12" s="1"/>
  <c r="K19" i="12"/>
  <c r="K18" i="12" s="1"/>
  <c r="K13" i="12" s="1"/>
  <c r="L19" i="12"/>
  <c r="I19" i="12"/>
  <c r="J16" i="12"/>
  <c r="J15" i="12" s="1"/>
  <c r="J14" i="12" s="1"/>
  <c r="J13" i="12" s="1"/>
  <c r="M16" i="12"/>
  <c r="M15" i="12" s="1"/>
  <c r="M14" i="12" s="1"/>
  <c r="I16" i="12"/>
  <c r="I15" i="12" s="1"/>
  <c r="I14" i="12" s="1"/>
  <c r="M20" i="12"/>
  <c r="M19" i="12" s="1"/>
  <c r="J72" i="11"/>
  <c r="J71" i="11" s="1"/>
  <c r="J70" i="11" s="1"/>
  <c r="M72" i="11"/>
  <c r="M71" i="11" s="1"/>
  <c r="M70" i="11" s="1"/>
  <c r="I72" i="11"/>
  <c r="I71" i="11" s="1"/>
  <c r="I70" i="11" s="1"/>
  <c r="J67" i="11"/>
  <c r="J66" i="11" s="1"/>
  <c r="M67" i="11"/>
  <c r="M66" i="11" s="1"/>
  <c r="I67" i="11"/>
  <c r="I66" i="11" s="1"/>
  <c r="J63" i="11"/>
  <c r="J62" i="11" s="1"/>
  <c r="J61" i="11" s="1"/>
  <c r="M63" i="11"/>
  <c r="M62" i="11" s="1"/>
  <c r="M61" i="11" s="1"/>
  <c r="I63" i="11"/>
  <c r="I62" i="11" s="1"/>
  <c r="I61" i="11" s="1"/>
  <c r="J55" i="11"/>
  <c r="J54" i="11" s="1"/>
  <c r="J53" i="11" s="1"/>
  <c r="M55" i="11"/>
  <c r="M54" i="11" s="1"/>
  <c r="M53" i="11" s="1"/>
  <c r="I55" i="11"/>
  <c r="I54" i="11" s="1"/>
  <c r="I53" i="11" s="1"/>
  <c r="J51" i="11"/>
  <c r="J50" i="11" s="1"/>
  <c r="J49" i="11" s="1"/>
  <c r="M51" i="11"/>
  <c r="M50" i="11" s="1"/>
  <c r="M49" i="11" s="1"/>
  <c r="I51" i="11"/>
  <c r="I50" i="11" s="1"/>
  <c r="I49" i="11" s="1"/>
  <c r="J46" i="11"/>
  <c r="J45" i="11" s="1"/>
  <c r="J44" i="11" s="1"/>
  <c r="K46" i="11"/>
  <c r="K45" i="11" s="1"/>
  <c r="K44" i="11" s="1"/>
  <c r="L46" i="11"/>
  <c r="L45" i="11" s="1"/>
  <c r="L44" i="11" s="1"/>
  <c r="I46" i="11"/>
  <c r="I45" i="11" s="1"/>
  <c r="I44" i="11" s="1"/>
  <c r="M48" i="11"/>
  <c r="M47" i="11"/>
  <c r="J41" i="11"/>
  <c r="J40" i="11" s="1"/>
  <c r="J39" i="11" s="1"/>
  <c r="I41" i="11"/>
  <c r="I40" i="11" s="1"/>
  <c r="I39" i="11" s="1"/>
  <c r="M41" i="11"/>
  <c r="M40" i="11" s="1"/>
  <c r="M39" i="11" s="1"/>
  <c r="J32" i="11"/>
  <c r="J31" i="11" s="1"/>
  <c r="J30" i="11" s="1"/>
  <c r="K32" i="11"/>
  <c r="K31" i="11" s="1"/>
  <c r="K30" i="11" s="1"/>
  <c r="L32" i="11"/>
  <c r="L31" i="11" s="1"/>
  <c r="L30" i="11" s="1"/>
  <c r="I32" i="11"/>
  <c r="I31" i="11" s="1"/>
  <c r="I30" i="11" s="1"/>
  <c r="M38" i="11"/>
  <c r="M33" i="11"/>
  <c r="M26" i="11"/>
  <c r="M25" i="11" s="1"/>
  <c r="M24" i="11" s="1"/>
  <c r="J26" i="11"/>
  <c r="J25" i="11" s="1"/>
  <c r="J24" i="11" s="1"/>
  <c r="I26" i="11"/>
  <c r="I25" i="11" s="1"/>
  <c r="I24" i="11" s="1"/>
  <c r="M20" i="11"/>
  <c r="M19" i="11" s="1"/>
  <c r="J20" i="11"/>
  <c r="J19" i="11" s="1"/>
  <c r="I20" i="11"/>
  <c r="I19" i="11" s="1"/>
  <c r="J17" i="11"/>
  <c r="J16" i="11" s="1"/>
  <c r="J15" i="11" s="1"/>
  <c r="M17" i="11"/>
  <c r="M16" i="11" s="1"/>
  <c r="M15" i="11" s="1"/>
  <c r="I17" i="11"/>
  <c r="I16" i="11" s="1"/>
  <c r="I15" i="11" s="1"/>
  <c r="I13" i="12" l="1"/>
  <c r="M18" i="12"/>
  <c r="M13" i="12"/>
  <c r="D16" i="10" s="1"/>
  <c r="E19" i="10"/>
  <c r="E18" i="10" s="1"/>
  <c r="D18" i="10"/>
  <c r="L29" i="11"/>
  <c r="L28" i="11" s="1"/>
  <c r="L13" i="11" s="1"/>
  <c r="M32" i="11"/>
  <c r="M31" i="11" s="1"/>
  <c r="M30" i="11" s="1"/>
  <c r="I29" i="11"/>
  <c r="K29" i="11"/>
  <c r="K28" i="11" s="1"/>
  <c r="K13" i="11" s="1"/>
  <c r="J29" i="11"/>
  <c r="I65" i="11"/>
  <c r="J14" i="11"/>
  <c r="J65" i="11"/>
  <c r="M46" i="11"/>
  <c r="M45" i="11" s="1"/>
  <c r="M44" i="11" s="1"/>
  <c r="I14" i="11"/>
  <c r="M14" i="11"/>
  <c r="M65" i="11"/>
  <c r="E16" i="10" l="1"/>
  <c r="E15" i="10" s="1"/>
  <c r="D15" i="10"/>
  <c r="M29" i="11"/>
  <c r="I28" i="11"/>
  <c r="I13" i="11" s="1"/>
  <c r="J28" i="11"/>
  <c r="J13" i="11" s="1"/>
  <c r="M28" i="11"/>
  <c r="M13" i="11" s="1"/>
  <c r="D11" i="10" s="1"/>
  <c r="D10" i="10" l="1"/>
  <c r="D9" i="10" s="1"/>
  <c r="D8" i="10" s="1"/>
  <c r="E11" i="10"/>
  <c r="E10" i="10" s="1"/>
  <c r="E9" i="10" s="1"/>
  <c r="E8" i="10" s="1"/>
  <c r="A3" i="18" l="1"/>
  <c r="A3" i="16"/>
  <c r="A3" i="15"/>
</calcChain>
</file>

<file path=xl/sharedStrings.xml><?xml version="1.0" encoding="utf-8"?>
<sst xmlns="http://schemas.openxmlformats.org/spreadsheetml/2006/main" count="1044" uniqueCount="475">
  <si>
    <t>STT</t>
  </si>
  <si>
    <t>Danh mục dự án</t>
  </si>
  <si>
    <t>Địa điểm XD</t>
  </si>
  <si>
    <t>Thời gian thực hiện</t>
  </si>
  <si>
    <t>Năng lực thiết kế</t>
  </si>
  <si>
    <t>Quyết định đầu tư</t>
  </si>
  <si>
    <t>Lũy kế vốn bố trí từ khởi công đến hết năm 2020</t>
  </si>
  <si>
    <t>Kế hoạch 5 năm giai đoạn 2021-2025 được giao</t>
  </si>
  <si>
    <t>Năm 2021</t>
  </si>
  <si>
    <t>Năm 2022</t>
  </si>
  <si>
    <t>Năm 2023</t>
  </si>
  <si>
    <t>Năm 2024</t>
  </si>
  <si>
    <t>Năm 2025</t>
  </si>
  <si>
    <t>Ghi chú</t>
  </si>
  <si>
    <t>Khởi công
(năm)</t>
  </si>
  <si>
    <t>Hoàn thành
(năm)</t>
  </si>
  <si>
    <t>Số quyết định; ngày, tháng, năm ban hành</t>
  </si>
  <si>
    <t xml:space="preserve">TMĐT </t>
  </si>
  <si>
    <t>Tổng số (tất cả các nguồn vốn)</t>
  </si>
  <si>
    <t>Trong đó: vốn NSĐP</t>
  </si>
  <si>
    <t>KH vốn giao</t>
  </si>
  <si>
    <t>Giải ngân</t>
  </si>
  <si>
    <t>Dự kiến KH vốn giao</t>
  </si>
  <si>
    <t>Tổng số</t>
  </si>
  <si>
    <t>Trong đó</t>
  </si>
  <si>
    <t>Trong đó:</t>
  </si>
  <si>
    <t xml:space="preserve">Thu hồi các khoản ứng trước </t>
  </si>
  <si>
    <t>Thanh toán nợ XDCB</t>
  </si>
  <si>
    <t>18=19+20</t>
  </si>
  <si>
    <t>23=24+25</t>
  </si>
  <si>
    <t>Đơn vị tính: Triệu đồng</t>
  </si>
  <si>
    <t>Trong đó: KH vốn 2021 được kéo dài sang năm 2022</t>
  </si>
  <si>
    <t>Trong đó: KH vốn 2022 được kéo dài sang năm 2023</t>
  </si>
  <si>
    <t>I</t>
  </si>
  <si>
    <t>Ngân sách cấp tỉnh quản lý</t>
  </si>
  <si>
    <t>II</t>
  </si>
  <si>
    <t>Ngân sách cấp huyện quản lý</t>
  </si>
  <si>
    <t>Dự án chuyển tiếp từ giai đoạn 2016-2020 sang giai đoạn 2021-2025</t>
  </si>
  <si>
    <t>Dự án khởi công mới trong giai đoạn 2021-2025</t>
  </si>
  <si>
    <t>Dự án….</t>
  </si>
  <si>
    <t>A</t>
  </si>
  <si>
    <t>B</t>
  </si>
  <si>
    <t>C</t>
  </si>
  <si>
    <t>Trong đó: vốn NSTW</t>
  </si>
  <si>
    <t>NSTW</t>
  </si>
  <si>
    <t>NSĐP</t>
  </si>
  <si>
    <t>Vốn nước ngoài</t>
  </si>
  <si>
    <t>Chương trình mục tiêu quốc gia phát triển kinh tế - xã hội vùng đồng bào dân tộc thiểu số và miền núi</t>
  </si>
  <si>
    <t>Chương trình mục tiêu quốc gia giảm nghèo bền vững</t>
  </si>
  <si>
    <t>III</t>
  </si>
  <si>
    <t>Chương trình mục tiêu quốc gia xây dựng nông thôn mới</t>
  </si>
  <si>
    <t>Nguồn vốn đầu tư</t>
  </si>
  <si>
    <t>TỔNG SỐ</t>
  </si>
  <si>
    <t>Vốn ngân sách địa phương</t>
  </si>
  <si>
    <t>Vốn xây dựng cơ bản trong CĐNSĐP (theo tiêu chí QĐ 26/2020/QĐ-TTg)</t>
  </si>
  <si>
    <t>Vốn đầu tư từ nguồn thu sử dụng đất</t>
  </si>
  <si>
    <t>Vốn xổ số kiến thiết</t>
  </si>
  <si>
    <t>Vốn đầu tư từ nguồn bội chi NSĐP</t>
  </si>
  <si>
    <t>Vốn Ngân sách trung ương</t>
  </si>
  <si>
    <t>Vốn Chương trình MTQG</t>
  </si>
  <si>
    <t xml:space="preserve">Chương trình mục tiêu quốc gia giảm nghèo bền vững </t>
  </si>
  <si>
    <t>Số dự án</t>
  </si>
  <si>
    <t>Chi tiết thực hiện các năm</t>
  </si>
  <si>
    <t>Ước giải ngân</t>
  </si>
  <si>
    <t>Vốn ngân sách nhà nước</t>
  </si>
  <si>
    <t>Nhóm dự án</t>
  </si>
  <si>
    <t>Kế hoạch 5 năm giai đoạn 2021-2025 được giao (theo nguồn vốn báo cáo)</t>
  </si>
  <si>
    <t>Giải ngân KH vốn 2021 đến 31/1/2022</t>
  </si>
  <si>
    <t>Giải ngân KH vốn 2022 đến 31/1/2023</t>
  </si>
  <si>
    <t>Trong đó: KH vốn 2023 được kéo dài sang năm 2024</t>
  </si>
  <si>
    <t>28=29+30</t>
  </si>
  <si>
    <t>Giải ngân KH vốn 2023 đến 31/1/2024</t>
  </si>
  <si>
    <t>Trong đó: KH vốn 2024 được kéo dài sang năm 2025</t>
  </si>
  <si>
    <t>Giải ngân KH vốn 2024 đến 31/1/2025</t>
  </si>
  <si>
    <t>33=34+35</t>
  </si>
  <si>
    <t>Trong đó: KH vốn 2025 được kéo dài sang năm 2026</t>
  </si>
  <si>
    <t>Giải ngân KH vốn 2025 đến 31/1/2026</t>
  </si>
  <si>
    <t>38=39+40</t>
  </si>
  <si>
    <t>Lưu ý: Năng lực thiết kế ghi ngắn gọn, ví dụ như: 30km đường GTNT cấp C; 10 phòng học; TĐC cho 100 hộ dân …</t>
  </si>
  <si>
    <t>a)</t>
  </si>
  <si>
    <t>b)</t>
  </si>
  <si>
    <t>Dự án dự kiến hoàn thành sau năm 2025</t>
  </si>
  <si>
    <t>Dự án hoàn thành và bàn giao đưa vào sử dụng trong giai đoạn 2021-2025</t>
  </si>
  <si>
    <t>Dự án chuẩn bị đầu tư cho giai đoạn 2026-2030</t>
  </si>
  <si>
    <t>Giải ngân KH vốn 2021 được kéo dài sang năm 2022</t>
  </si>
  <si>
    <t>Giải ngân KH vốn 2022 được kéo dài sang năm 2023</t>
  </si>
  <si>
    <t>Giải ngân KH vốn 2023 được kéo dài sang năm 2024</t>
  </si>
  <si>
    <t>Giải ngân KH vốn 2024 được kéo dài sang năm 2025</t>
  </si>
  <si>
    <t>Giải ngân KH vốn 2025 được kéo dài sang năm 2026</t>
  </si>
  <si>
    <t>Vốn trong nước</t>
  </si>
  <si>
    <t>Vốn từ nguồn thu hợp pháp của các cơ quan nhà nước, đơn vị sự nghiệp công lập dành để đầu tư theo quy định của pháp luật</t>
  </si>
  <si>
    <t>TỔNG HỢP NHU CẦU KẾ HOẠCH ĐẦU TƯ CÔNG TRUNG HẠN GIAI ĐOẠN 2026-2030</t>
  </si>
  <si>
    <t>Nhu cầu đầu tư 5 năm giai đoạn 2026-2030</t>
  </si>
  <si>
    <t>Tổng số vốn</t>
  </si>
  <si>
    <t>Trong nước</t>
  </si>
  <si>
    <t>Nước ngoài</t>
  </si>
  <si>
    <t>CHI TIẾT NHU CẦU KẾ HOẠCH ĐẦU TƯ CÔNG TRUNG HẠN VỐN NGÂN SÁCH ĐỊA PHƯƠNG GIAI ĐOẠN 2026-2030</t>
  </si>
  <si>
    <t>Quyết định chủ trương đầu tư/hoặc quyết định đầu tư</t>
  </si>
  <si>
    <t>Lũy kế vốn bố trí từ khởi công đến hết năm 2025</t>
  </si>
  <si>
    <t xml:space="preserve">Nhu cầu Kế hoạch 5 năm giai đoạn 2026-2030 </t>
  </si>
  <si>
    <t>Dự án chuyển tiếp từ giai đoạn 2021-2025 sang giai đoạn 2026-2030</t>
  </si>
  <si>
    <t>Dự án khởi công mới trong giai đoạn 2026-2030</t>
  </si>
  <si>
    <t>Dự án hoàn thành và bàn giao đưa vào sử dụng trong giai đoạn 2026-2030</t>
  </si>
  <si>
    <t>Dự án dự kiến hoàn thành sau năm 2030</t>
  </si>
  <si>
    <t>Dự án chuẩn bị đầu tư cho giai đoạn 2031-2035</t>
  </si>
  <si>
    <t>CHI TIẾT NHU CẦU KẾ HOẠCH ĐẦU TƯ CÔNG TRUNG HẠN VỐN NGÂN SÁCH TRUNG ƯƠNG GIAI ĐOẠN 2026-2030</t>
  </si>
  <si>
    <t>CHI TIẾT NHU CẦU KẾ HOẠCH ĐẦU TƯ CÔNG TRUNG HẠN CÁC CHƯƠNG TRÌNH MTQG GIAI ĐOẠN 2026-2030</t>
  </si>
  <si>
    <t>Trường THCS Quài Nưa</t>
  </si>
  <si>
    <t>Trường PTDTBT TH Nà Tòng</t>
  </si>
  <si>
    <t>Trường PTDTBT TH Nậm Din</t>
  </si>
  <si>
    <t>Xã Pú Xi</t>
  </si>
  <si>
    <t>Xã Quài Cang</t>
  </si>
  <si>
    <t>Xã Mường Mùn</t>
  </si>
  <si>
    <t>Xã Quài Nưa</t>
  </si>
  <si>
    <t>Xã Rạng Đông</t>
  </si>
  <si>
    <t>Nhóm B</t>
  </si>
  <si>
    <t>Thị trấn Tuần Giáo</t>
  </si>
  <si>
    <t>Nhóm C</t>
  </si>
  <si>
    <t>xã Quài Tở</t>
  </si>
  <si>
    <t>xã Quài Cang</t>
  </si>
  <si>
    <t>xã Quài Nưa</t>
  </si>
  <si>
    <t>xã Mường Khong</t>
  </si>
  <si>
    <t>xã Mường Thín</t>
  </si>
  <si>
    <t>Hạ tầng nút giao thông ngã ba khu vực dốc Đỏ thị trấn Tuần Giáo</t>
  </si>
  <si>
    <t>Trụ sở thị trấn Tuần Giáo</t>
  </si>
  <si>
    <t>Trụ sở xã Quài Cang</t>
  </si>
  <si>
    <t>Đường từ bản Phình Cứ đến bãi Phiêng Vang (giai đoạn 1)</t>
  </si>
  <si>
    <t>TT Tuần Giáo</t>
  </si>
  <si>
    <t>Biếu số 4</t>
  </si>
  <si>
    <t>CHI TIẾT TÌNH HÌNH THỰC HIỆN KẾ HOẠCH ĐẦU TƯ CÔNG TRUNG HẠN VỐN NGÂN SÁCH TRUNG ƯƠNG (VỐN NƯỚC NGOÀI) GIAI ĐOẠN 2021-2025</t>
  </si>
  <si>
    <t>TT</t>
  </si>
  <si>
    <t>Nhà tài trợ</t>
  </si>
  <si>
    <t>Ngày ký kết Hiệp định</t>
  </si>
  <si>
    <t>Ngày kết thúc Hiệp định</t>
  </si>
  <si>
    <t xml:space="preserve">Số quyết định </t>
  </si>
  <si>
    <t xml:space="preserve">Tổng số (tất cả các nguồn vốn) </t>
  </si>
  <si>
    <t xml:space="preserve">Trong đó: </t>
  </si>
  <si>
    <t>KH vốn nước ngoài</t>
  </si>
  <si>
    <t>Ước Giải ngân</t>
  </si>
  <si>
    <t>Dự kiến KH vốn nước ngoài</t>
  </si>
  <si>
    <r>
      <t xml:space="preserve">Tổng số (tất cả các nguồn vốn) </t>
    </r>
    <r>
      <rPr>
        <vertAlign val="superscript"/>
        <sz val="11"/>
        <rFont val="Times New Roman"/>
        <family val="1"/>
      </rPr>
      <t>(2)</t>
    </r>
  </si>
  <si>
    <t>Vốn đối ứng</t>
  </si>
  <si>
    <r>
      <t>Vốn nước ngoài (theo Hiệp định)</t>
    </r>
    <r>
      <rPr>
        <vertAlign val="superscript"/>
        <sz val="11"/>
        <rFont val="Times New Roman"/>
        <family val="1"/>
      </rPr>
      <t>(2)</t>
    </r>
  </si>
  <si>
    <t>Trong đó: Thu hồi các khoản vốn ứng trước NSTW</t>
  </si>
  <si>
    <t>Vốn nước ngoài (tính theo tiền Việt)  đưa vào cân đối NSTW</t>
  </si>
  <si>
    <t>Vay lại</t>
  </si>
  <si>
    <r>
      <t xml:space="preserve">Tổng số </t>
    </r>
    <r>
      <rPr>
        <vertAlign val="superscript"/>
        <sz val="11"/>
        <rFont val="Times New Roman"/>
        <family val="1"/>
      </rPr>
      <t>(2)</t>
    </r>
  </si>
  <si>
    <t>Tính bằng nguyên tệ</t>
  </si>
  <si>
    <t>Quy đổi ra tiền Việt</t>
  </si>
  <si>
    <t>Đưa vào cân đối NSTW</t>
  </si>
  <si>
    <t>Biếu số 7</t>
  </si>
  <si>
    <t>CHI TIẾT TÌNH HÌNH THỰC HIỆN KẾ HOẠCH ĐẦU TƯ CÔNG TRUNG HẠN VỐN NGUỒN THU HỢP PHÁP CỦA CÁC CƠ QUAN NHÀ NƯỚC, ĐƠN VỊ SỰ NGHIỆP CÔNG LẬP DÀNH ĐỂ ĐẦU TƯ GIAI ĐOẠN 2021-2025</t>
  </si>
  <si>
    <t>Trong đó: vốn vốn từ nguồn thu hợp pháp</t>
  </si>
  <si>
    <t>Trong đó: vốn từ nguồn thu hợp pháp</t>
  </si>
  <si>
    <t>ĐƠN VỊ SỰ NGHIỆP: ….</t>
  </si>
  <si>
    <t>CHI TIẾT NHU CẦU KẾ HOẠCH ĐẦU TƯ CÔNG TRUNG HẠN VỐN NGÂN SÁCH TRUNG ƯƠNG (VỐN NƯỚC NGOÀI) GIAI ĐOẠN 2026-2030</t>
  </si>
  <si>
    <t>Biếu số 13</t>
  </si>
  <si>
    <t>CHI TIẾT NHU CẦU KẾ HOẠCH ĐẦU TƯ CÔNG TRUNG HẠN VỐN NGUỒN THU HỢP PHÁP CỦA CÁC CƠ QUAN NHÀ NƯỚC, ĐƠN VỊ SỰ NGHIỆP CÔNG LẬP DÀNH ĐỂ ĐẦU TƯ GIAI ĐOẠN 2026-2030</t>
  </si>
  <si>
    <t>ĐƠN VỊ SỰ NGHIỆP:…</t>
  </si>
  <si>
    <t>Hạ tầng khu đất Phòng Văn hóa + Bãi chiếu phim + Thiết bị sách</t>
  </si>
  <si>
    <t>Nâng cấp đường QL6-TT xã Rạng Đông - TT xã Phình Sáng - Phảng Củ, huyện Tuần Giáo</t>
  </si>
  <si>
    <t>Lĩnh vực đầu tư: Xây dựng</t>
  </si>
  <si>
    <t>Nâng cấp nhà khách UBND huyện</t>
  </si>
  <si>
    <t xml:space="preserve">Nhà ăn + nhà nghỉ 3 tầng DTxd 800 m2; </t>
  </si>
  <si>
    <t>Lĩnh vực đầu tư: giao thông</t>
  </si>
  <si>
    <t>Đường giao thông từ Huổi Củ, TT Tuần Giáo đến thao trường xã Quài Cang</t>
  </si>
  <si>
    <t>Đường từ bản Xá Tự đi khu Cách Mạng xã Pú Nhung</t>
  </si>
  <si>
    <t>TT Tuần Giáo, Xã Quài Cang</t>
  </si>
  <si>
    <t>xã Pú Nhung</t>
  </si>
  <si>
    <t>Lĩnh vực đầu tư: Văn hóa, thể thao và du lịch</t>
  </si>
  <si>
    <t>Khu tái định cư, thương mại, bảo tồn văn hóa các dân tộc huyện Tuần Giáo</t>
  </si>
  <si>
    <t>Lĩnh vực đầu tư: Giáo dục, đào tạo và dạy nghề</t>
  </si>
  <si>
    <t>IV</t>
  </si>
  <si>
    <t>Trường TH Số 1 Thị trấn và Trường THCS Thị Trấn</t>
  </si>
  <si>
    <t>Cân đối NSĐP (do huyện quản lý)</t>
  </si>
  <si>
    <t>B.1</t>
  </si>
  <si>
    <t>Bản Cản</t>
  </si>
  <si>
    <t>Trụ sở xã Rạng Đông</t>
  </si>
  <si>
    <t>Trụ sở xã Chiềng Đông</t>
  </si>
  <si>
    <t>xã Chiềng Đông</t>
  </si>
  <si>
    <t>Trụ sở xã Nà Tòng</t>
  </si>
  <si>
    <t>xã Nà Tòng</t>
  </si>
  <si>
    <t>Trụ sở xã Pú Xi</t>
  </si>
  <si>
    <t>xã Pú Xi</t>
  </si>
  <si>
    <t>Xây dựng trụ sở xã 3 tầng DTxd 390m2; DT sàn 1.100m2 và các hạng mục phụ trợ</t>
  </si>
  <si>
    <t>Xây dựng trụ sở xã 3 tầng DTxd 390m2; DT sàn 1.100m2; nhà ăn DTxd 100m2; Nhà bếp 40m2; Nhà công vụ 70m2 và các hạng mục phụ trợ</t>
  </si>
  <si>
    <t>Xây dựng Trụ sở xã Sxd khoảng 390m2 và các hạng mục: Nhà bếp + ăn và phụ trợ khác</t>
  </si>
  <si>
    <t>xã Ta Ma</t>
  </si>
  <si>
    <t>Lĩnh vực đầu tư: Hạ tầng kỹ thuật</t>
  </si>
  <si>
    <t>Đường đô thị ven suối Bm 9,5m, Bn 7,5m; San nền 5ha; Nhà sàn DTxd 500 m2, DT sàn 1.000 m2; Khu hạ tầng vui chơi, ẩm thực và các hạng mục phụ trợ</t>
  </si>
  <si>
    <t>Khu thể thao liên hợp huyện Tuần Giáo</t>
  </si>
  <si>
    <t>Nhà thi đấu DTxd 1.200 m2;</t>
  </si>
  <si>
    <t>V</t>
  </si>
  <si>
    <t>Lĩnh vực đầu tư: Quốc Phòng</t>
  </si>
  <si>
    <t>Nâng cấp sửa chữa ban chỉ huy quân sự huyện</t>
  </si>
  <si>
    <t>VI</t>
  </si>
  <si>
    <t>Lĩnh vực đầu tư: Khác</t>
  </si>
  <si>
    <t>Bãi đổ thải bản Sái Ngoài xã Quài Cang</t>
  </si>
  <si>
    <t>Xây dựng kho quân khí DTxd 70m2; làm kè chống sạt sân tập luyện đội ngũ + khán đài; Xây dựng nhà phục vụ huấn luyện DQTV, DBĐV 3 tầng DTxd 300m2, DT sàn 900m2; Sửa chữa nhà làm việc sở chỉ huy, nhà nghỉ sĩ quan, bếp ăn</t>
  </si>
  <si>
    <t>Diện tích 1,5 ha, kè rọ đá dài 18m cao 3</t>
  </si>
  <si>
    <t>B.2</t>
  </si>
  <si>
    <t>Nguồn thu tiền sử dụng đất</t>
  </si>
  <si>
    <t>Lĩnh vực đầu tư: Nông nghiệp và Phát triển Nông thôn</t>
  </si>
  <si>
    <t>Kè bảo vệ đất sản xuất bản Hỏm Hốc</t>
  </si>
  <si>
    <t>Cấp nước sinh hoạt các bản Hát Khoang, bản Hua Mức 2, bản Thẩm Táng, Pú Xi 1,</t>
  </si>
  <si>
    <t>Xây dựng tuyến kè chiều dài dự kiến khoảng 0,35 km chiều cao tường H=1,5m -:- 2,5m, kết cấu BTCT</t>
  </si>
  <si>
    <t>Xây dựng đầu mối, trạm lọc, bể tập trung, tuyến ống và công trình trên tuyến chiều dài dự kiến 20 km</t>
  </si>
  <si>
    <t>Trường MN Hoa Ban</t>
  </si>
  <si>
    <t>Trường TH Quài Tở</t>
  </si>
  <si>
    <t>Trường MN Họa Mi</t>
  </si>
  <si>
    <t>Trường MN Quài Nưa</t>
  </si>
  <si>
    <t>Trường MN An Bình</t>
  </si>
  <si>
    <t>Trường MN Tỏa Tình</t>
  </si>
  <si>
    <t xml:space="preserve"> xã Mường Mùn</t>
  </si>
  <si>
    <t>xã Tỏa Tình</t>
  </si>
  <si>
    <t xml:space="preserve">147; ngày 08/12/2023 </t>
  </si>
  <si>
    <t xml:space="preserve">146; ngày 08/12/2023 </t>
  </si>
  <si>
    <t>17; ngày 22/7/2022</t>
  </si>
  <si>
    <t>16; ngày 22/7/2022</t>
  </si>
  <si>
    <t>Phá dỡ; San nền 4770 m2 và các hạng mục khác</t>
  </si>
  <si>
    <t xml:space="preserve">San nền 7046 m2; Lát vỉa hè; Kè bê tông; công trình thoát nước; di chuyển đường điện </t>
  </si>
  <si>
    <t>TỔNG CỘNG (A+B)</t>
  </si>
  <si>
    <t>Trụ sở hợp khối (115 nhân sự)</t>
  </si>
  <si>
    <t>Nhà làm việc 4 tầng DTxd 1.500m2; DT sàn 5.500 m2 và các hạng mục phụ trợ</t>
  </si>
  <si>
    <t xml:space="preserve"> Rạng Đông -  Phình Sáng</t>
  </si>
  <si>
    <t xml:space="preserve">2098; ngày 14/11/2022 </t>
  </si>
  <si>
    <t>Đầu tư xây dựng Trục đô thị trọng yếu phía Đông thị trấn Tuần Giáo huyện Tuần Giáo tỉnh Điện Biên</t>
  </si>
  <si>
    <t>- Trục chính: Đoạn từ Km00+00 đến Km05+200: Là trục đô thị (TCXDVN 104:2007); bề rộng nền đường Bn= 20,5m (Bm=13,5m, Bvh=2x3,5m) đầu tư đồng bộ, hoàn chỉnh, chiều dài dự kiến L= 5,2Km;
 - Trục ngang: Bn=22m (Bm=16m, Bvh=2x3m) kéo dài từ Công viên cây xanh trung tâm huyện giao với Trục đô thị trọng yếu phía Đông thị trấn Tuần Giáo tại Km 0+ 600m</t>
  </si>
  <si>
    <t>Trường MN Thị trấn Tuần Giáo</t>
  </si>
  <si>
    <t>- Giải phòng mặt; san lấp mặt bằng 2ha; Phòng học: 22 phòng; Phòng bộ môn: 05 phòng; Phòng ngủ cho trẻ: 06; Phòng quản trị hành chính: 08 phòng; phòng Thư viện: 02 (Giáo viên và trẻ); Khối phòng phụ trợ: 04 phòng; Khối phòng tổ chức ăn: 02 phòng; Nhà bếp; Nhà vệ sinh; Nhà để xe; Sân khấu; Nhà bảo vệ; Các hạ tầng kỹ thuật và Các hạng mục phụ trợ khác.</t>
  </si>
  <si>
    <t>Các xã trên địa bàn huyện</t>
  </si>
  <si>
    <t>TỔNG CỘNG</t>
  </si>
  <si>
    <t>Quản lý tổng hợp nguồn nước nhằm phục vụ dân sinh, thích ứng biến đổi khí hậu và phát triển kinh tế xã hội huyện Tuần Giáo, tỉnh Điện Biên</t>
  </si>
  <si>
    <t>Cơ quan Phát triển Pháp (AFD)</t>
  </si>
  <si>
    <t>41,579 triệu Euro</t>
  </si>
  <si>
    <t>Đã được Thủ tướng Chính phủ phê duyệt đề xuất dự án tại QĐ số 836/QĐ-TTg ngày 15/8/2024</t>
  </si>
  <si>
    <t>Đường giao thông nội bản Khá + bản Phung + bản Nát + bản Cuông + bản Sáng + bản Kệt + bản sảo, xã Quài Cang</t>
  </si>
  <si>
    <t>Đường giao thông nội bản Cang + bản Mạ Khúa + bản Giảng + bản Bó Giáng + bản Nong Liếng, xã Quài Nưa</t>
  </si>
  <si>
    <t>Đường giao thông nội bản Chá + bản Minh Thắng + bản Cọ + bản Pha Nàng + bản Chăn + bản Ten, xã Quài Nưa</t>
  </si>
  <si>
    <t>Đường liên bản Lé Xôm, bản Lói, bản Ngúa, bản Lạ, bản Có</t>
  </si>
  <si>
    <t>Đường liên khu sản xuất Bản Lạ, Bản Ngúa, Bản Có</t>
  </si>
  <si>
    <t>Đường nội bản và đường đi khu sản xuất các bản Rạng Đông, Nậm Mu, Bon A, Bon B, Háng Á</t>
  </si>
  <si>
    <t>Đường nội bản Đề Chia B, Đề Chia A, khu dân cư Há Chu Tu xã Pú Nhung, liên bản Đề chia B xã Pú Nhung đến bản Củ xã Quài Nưa</t>
  </si>
  <si>
    <t>Đường từ trung tâm xã Pú Nhung sang Rạng Đông (ngã 3 đi ta ma)</t>
  </si>
  <si>
    <t>Đường nội bản và đường đi khu sản xuất bản Huổi Anh xã Tênh Phông</t>
  </si>
  <si>
    <t>Đường nội bản và đường đi khu sản xuất bản Ten Hon xã Tênh Phông</t>
  </si>
  <si>
    <t>Đường nội bản và đường đi khu sản xuất các bản Há Dùa, Xá Tự xã Tênh Phông</t>
  </si>
  <si>
    <t>Đường giao thông nội bản các bản Thớ Tỷ, Phình Cứ, Nà Đắng, Kể Cải, Trạm Củ, Háng Chua xã Ta Ma</t>
  </si>
  <si>
    <t>Đường nội bản các bản Phảng Củ, Háng Chua, Mý Làng B, Phiêng Cải, Háng Khúa, Khua Trá, Phình Sáng xã Phình Sáng</t>
  </si>
  <si>
    <t>Đường từ QL6 cũ bản Hua Sa B Sang QL6 mới + bản Lồng, xã Tỏa Tình</t>
  </si>
  <si>
    <t>Đường nội bản các bản Hua Sa A, Hua Sa B, Chế Á, Tỏa Tình xã Tỏa Tình</t>
  </si>
  <si>
    <t>Đường nội đồng các bản Háng Tàu, Song Ia, Hua Sa B, Tỏa Tình</t>
  </si>
  <si>
    <t>Đường từ bản Nậm Cá xã Nà Sáy - bản Hốc Chứn xã Mường Thín và nội bản Nà Sáy II</t>
  </si>
  <si>
    <t>Đường + ngầm tràn các bản Co Đứa, Khoong Tở xã Mường Khong</t>
  </si>
  <si>
    <t>Đường bê tông bản Nong Tóng, bản Nà Tòng, bản Pá Tong xã Nà Tong</t>
  </si>
  <si>
    <t>Đường bê tông nội bản Bó Lếch, bản Ta Lếch, bản Chiềng Ban, bản Hú Cang, bản Co En, bản Huổi Lóng, bản Co Sản</t>
  </si>
  <si>
    <t>Đường nội bản nhóm bản Xuân Tươi, Hốc Hỏm, Lúm, Mường 1, Mường 2, Huổi Cáy, Gia Bọp</t>
  </si>
  <si>
    <t>Đường nội bản nhóm bản Ta Pao, Huổi Lốt, Huổi Khạ, Pú Piến và cầu sang khu sản xuất Ta Pao, Huổi Lốt</t>
  </si>
  <si>
    <t>Đường nội đồng các bản Xuân Tươi, bản Lúm, bản Hốc Hỏm, bản Mường 1 xã Mường Mùn</t>
  </si>
  <si>
    <t>Đường Bê Tông trung tâm xã đến Hua Mức 2 và Hát Láu</t>
  </si>
  <si>
    <t>Đường bê tông Hát Khoang đi Hát Láu</t>
  </si>
  <si>
    <t>Nâng cấp tuyến đường từ Trung tâm xã - bản Khua Trá + háng khúa)</t>
  </si>
  <si>
    <t>Đường từ bản Pa Sát - bản Dửn xã Chiềng Sinh</t>
  </si>
  <si>
    <t>Đường từ bản Huổi Cáy 1 xã Mùn Chung đi bản Huổi Cáy 2 xã Mường Mùn và đường vào thao trường</t>
  </si>
  <si>
    <t xml:space="preserve"> xã Quài Nưa</t>
  </si>
  <si>
    <t xml:space="preserve">xã Quài Tở </t>
  </si>
  <si>
    <t>xã Rạng Đông</t>
  </si>
  <si>
    <t>Pú Nhung - Rạng đông</t>
  </si>
  <si>
    <t>xã Tênh Phông</t>
  </si>
  <si>
    <t>xã Phình Sáng</t>
  </si>
  <si>
    <t>Hua Sa B</t>
  </si>
  <si>
    <t>Nà Sáy + Mường Thín</t>
  </si>
  <si>
    <t>xã Nà Tong</t>
  </si>
  <si>
    <t>xã Mùn Chung</t>
  </si>
  <si>
    <t>xã Mường Mùn</t>
  </si>
  <si>
    <t>xã Chiềng Sinh</t>
  </si>
  <si>
    <t xml:space="preserve"> xã Mùn Chung</t>
  </si>
  <si>
    <t>Tổng chiều dài L=13km; Sửa chữa tại vi trí mặt đường bê tông xuống cấp; Gia cố lề; Bố trí điểm tránh xe, phòng vệ và các công trình thoát nước trên tuyến</t>
  </si>
  <si>
    <t>GTNT cấp C miền núi, L=4,7km</t>
  </si>
  <si>
    <t>GTNT cấp C miền núi, L=6km</t>
  </si>
  <si>
    <t>GTNT cấp C miền núi, L=4km</t>
  </si>
  <si>
    <t>Tăng cường mặt đường láng nhựa với tổng chiều dài 4,9km với Bm=3,5m; sửa chữa hư hỏng công trình thoát nước</t>
  </si>
  <si>
    <t>L= 3,4km; GTNT Cấp C miền núi</t>
  </si>
  <si>
    <t>Chiều dài khoảng 5,7 km, đường GTNT C</t>
  </si>
  <si>
    <t>Chiều dài khoảng 7,0 Km, đường GTNT C</t>
  </si>
  <si>
    <t>Chiều dài khoảng 4,0 Km, đường GTNT C</t>
  </si>
  <si>
    <t>Chiều dài khoảng 5,5 Km, đường GTNT C</t>
  </si>
  <si>
    <t>Chiều dài khoảng 6,0 Km, đường GTNT C</t>
  </si>
  <si>
    <t xml:space="preserve">Gia cố lề 4,5km đường bê tông đã có. Xây dựng mới các tuyến đường với tổng chiều dài khoảng 5,2km với quy mô đường GTNT cấp C miền núi </t>
  </si>
  <si>
    <t>Chiều dài khoảng 6,3 Km, đường GTNT C</t>
  </si>
  <si>
    <t>Tổng chiều dài khoảng 7,1 km 
- Đường từ QL6 cũ bản Hua Sa B Sang QL6 mới: Dài 2,2 Km, Quy mô đường GTNT cấp C Miền núi.
- Đường bê tông từ QL.6 cũ vào bản Lồng xã Tỏa Tình: Dài 4,9 Km. Mở rộng nền đường từ 3,5-4m lên 6m; mặt đường từ 3+w(m) lên 3,5+w(m) và gia cố lề 2x0,5 (m); nối dài cống</t>
  </si>
  <si>
    <t>Chiều dài khoảng 3,9 Km, đường GTNT C</t>
  </si>
  <si>
    <t>Chiều dài khoảng 2,1 Km, đường GTNT C (02 ngầm tràn)</t>
  </si>
  <si>
    <t>Chiều dài khoảng 5,5 Km, đường GTNT C và GTNT D</t>
  </si>
  <si>
    <t>Chiều dài khoảng 5,0 Km, đường GTNT C + cầu Lram</t>
  </si>
  <si>
    <t>Chiều dài khoảng 4,5  Km, đường GTNT C + ngầm tràn</t>
  </si>
  <si>
    <t xml:space="preserve">GTNT cấp B miền núi, 
L = 1,6 km; </t>
  </si>
  <si>
    <t>Kè nắn suối bảo vệ khu dân cư Ná Đốc bản Vánh 1</t>
  </si>
  <si>
    <t>Kè bảo vệ khu dân cư và đất sản xuất nông nghiệp bản Nôm</t>
  </si>
  <si>
    <t>Kè bảo vệ khu dân cư và đất sản xuất nông nghiệp bản Nà Sáy 1</t>
  </si>
  <si>
    <t>Kè bảo vệ đất sản xuất nông nghiệp bản Mường 1, Mường 2</t>
  </si>
  <si>
    <t>Cấp nước Nông nghiệp khu vực Huổi Anh, xã Tênh Phông, huyện Tuần Giáo</t>
  </si>
  <si>
    <t>Kiên cố hóa kênh nội đồng bản Dửn, 
bản Hiệu, bản Kép, bản Ly Xôm</t>
  </si>
  <si>
    <t>Cấp nước sinh hoạt bản Sông Ia, bản Lồng ( nhóm 1)</t>
  </si>
  <si>
    <t>Nước sinh hoạt bản Xá Tự, bản Há Dùa</t>
  </si>
  <si>
    <t>Sửa chữa, Nâng cấp kênh thủy lợi Nà Đén + Kênh tưới, tiêu thoát nước bản Nà Sáy 2</t>
  </si>
  <si>
    <t>Kè bảo vệ khu dân cư và đất sản xuất nông nghiệp bản Chăn</t>
  </si>
  <si>
    <t>xã Nà Sáy</t>
  </si>
  <si>
    <t>xã Mường mùn</t>
  </si>
  <si>
    <t>xã Tỏa Tình + Quài Nưa</t>
  </si>
  <si>
    <t xml:space="preserve"> xã Pú Xi</t>
  </si>
  <si>
    <t>Xây dựng tuyến kè chiều dài dự kiến khoảng 1,2 km chiều cao tường H=2m -:- 3m, kết cấu BTCT</t>
  </si>
  <si>
    <t>Xây dựng đập dâng trên suối Huổi Anh; hệ thống đường ống cấp nước 
từ đập dâng với chiều dài ống chính khoảng 6km, ống nhánh dài khoảng 8km và các công trình trên tuyến gồm: Hố van điều tiết, chia nước; bể tập trung</t>
  </si>
  <si>
    <t>Xây dựng Đường quản lý, cải tạo lòng hồ, đập dâng; hệ thống đường ống cấp nước 
từ đập dâng với chiều dài ống chính khoảng 5km, ống nhánh dài khoảng 9km 
và các công trình trên tuyến gồm: Hố van điều tiết, chia nước; bể tập trung</t>
  </si>
  <si>
    <t>Xây dựng đập dâng trên suối Há Dơ Tu; hệ thống đường ống cấp nước từ đập dâng với chiều dài ống chính khoảng 10km, ống nhánh dài khoảng 8km và các công trình trên tuyến gồm: Hố van điều tiết, chia nước; bể tập trung</t>
  </si>
  <si>
    <t>Xây dựng đập dâng trên suối Cảnh Luông; hệ thống đường ống cấp nước từ đập dâng với chiều dài ống chính khoảng 5km, ống nhánh dài khoảng 8km và các công trình trên tuyến gồm: Hố van điều tiết, chia nước; bể tập trung</t>
  </si>
  <si>
    <t>Xây dựng tuyến kênh chiều dài khoảng 8 km, kết cấu BTCT</t>
  </si>
  <si>
    <t>Sửa chữa nâng cấp tuyến kênh Nà Đén chiều dài khoảng 2 km, Nâng cấp kênh tưới, tiêu thoát nước bản Nà Sáy 2 chiều dài khoảng 1,3km, kết cấu BTCT</t>
  </si>
  <si>
    <t>- Xây dựng tuyến kè và công trình trên tuyến, hình thức kè tường đứng, 
chiều dài dự kiến 300 m, chiều cao tường H=2m -:- 2,5m, kết cấu BTCT</t>
  </si>
  <si>
    <t>Chiều dài tuyến kè và công trình trên tuyếndự kiến 900 m, chiều cao tường H=2,5m -:-4m, kết cấu BTCT</t>
  </si>
  <si>
    <t>Xây dựng tuyến kè và công trình trên tuyến, hình thức kè tường đứng. Chiều dài dự kiến 1200 m, chiều cao tường H=2m -:- 2,5m, kết cấu BTCT</t>
  </si>
  <si>
    <t>Nâng cấp khu tưởng niệm Anh hùng Vừ A Dính và các liệt sỹ xã Pú Nhung</t>
  </si>
  <si>
    <t>Sân thể thao các xã: Mường Mùn, Mùn Chung, Nà Tòng, Pú Xi, Chiềng Đông</t>
  </si>
  <si>
    <t>Sân thể thao + nhà đa năng xã Quài Nưa</t>
  </si>
  <si>
    <t>Sân thể thao + nhà đa năng xã Quài Tở</t>
  </si>
  <si>
    <t>Sân thể thao + nhà đa năng xã Nà Sáy</t>
  </si>
  <si>
    <t>Các xã: Mường Mùn, Mùn Chung, Nà Tòng, Pú Xi, Chiềng Đông</t>
  </si>
  <si>
    <t>Bãi đỗ xe 1.800 m2; nhà trưng bày DTxd 120m2; Nhà Tưởng niệm DTxd 120m2; Bậc tam cấp + sân lát đá 1.300 m2 và các hạng mục phụ trợ khác,</t>
  </si>
  <si>
    <t>Sân thể thao mỗi xã diện tích 1ha và các hạng mục phụ trợ khác như GPMB, san nền, kè đá, đường xung quang sân..</t>
  </si>
  <si>
    <t>Trường TH số 2 Quài Cang và Trường THCS Quài Cang</t>
  </si>
  <si>
    <t>- Trường TH số 2 Quài Cang: Xây mới phòng học 06 ở trung tâm; Các hạng mục phụ trợ (02 nhà vệ sinh; tương bao 200m; sân 1200 m2. 
- Trường THCS Quài Cang: Xấy mới nhà đa năng, WC, PCCC, sân ...; xây mới 110m kè sau dãy phòng học</t>
  </si>
  <si>
    <t>Trường TH số 1 Quài Nưa</t>
  </si>
  <si>
    <t>- Xây mới phòng học: 06 phòng; phòng bộ môn 06 phòng;
- Xây mới  nhà đa năng;
- Xây mới phòng nội trú: 12 phòng;
- Xây mới phòng bảo vệ: 01 phòng
- Xây mới bếp, nhà ăn
Các hạnh mục phụ trợ</t>
  </si>
  <si>
    <t>- Xây mới phòng bộ môn: 06 phòng;
- Xây mới nhà ban giám hiệu + thư viện</t>
  </si>
  <si>
    <t>Trường TH Chiềng Sinh và Trường THCS Chiềng Sinh</t>
  </si>
  <si>
    <t>Trường MN Bình Minh và Trường THCS Chiềng Đông</t>
  </si>
  <si>
    <t>Trường THCS Khong Hin</t>
  </si>
  <si>
    <t>Trường TH Mường Thín</t>
  </si>
  <si>
    <t>Trường THCS Mường Thín</t>
  </si>
  <si>
    <t>Trường TH và THCS Mường Mùn</t>
  </si>
  <si>
    <t>Trường MN Pú Xi</t>
  </si>
  <si>
    <t>Trường PTDTBT TH&amp;THCS Pú Xi</t>
  </si>
  <si>
    <t>Trường MN Mùn Chung</t>
  </si>
  <si>
    <t>Trường TH Mùn Chung và Trường PTDTBT THCS Mùn Chung</t>
  </si>
  <si>
    <t>Trường PTDTBT TH Rạng Đông</t>
  </si>
  <si>
    <t>Trường THCS Rạng Đông</t>
  </si>
  <si>
    <t>Trường MN Ta Ma</t>
  </si>
  <si>
    <t>Trường PTDTBT TH Ta Ma</t>
  </si>
  <si>
    <t>Trường MN Pú Nhung</t>
  </si>
  <si>
    <t>Trường TH Pú Nhung</t>
  </si>
  <si>
    <t>Trường THCS Vừ A Dính</t>
  </si>
  <si>
    <t>Trường TH&amp;THCS Tỏa Tình</t>
  </si>
  <si>
    <t>Trường PTDTBT TH&amp;THCS Tênh Phông</t>
  </si>
  <si>
    <t>Trường TH&amp;THCS Nà Sáy</t>
  </si>
  <si>
    <t>- Xây mới phòng học: 02 phòng học, 02 phòng bộ môn;
- Xây 01 nhà đa năng;
- Xây mới kè đá 40 m, tường bao 250 m</t>
  </si>
  <si>
    <t>- Xây mới phòng học : 10 phòng;
'- Xây mới phòng bộ môn; 06; Nhà đa năng
'- Xây mới phòng nội trú: 08 phòng; phòng công vụ: 05 phòng, 01bếp, 01nhà ăn; 
'- Xây mới phòng bảo vệ: 01 phòng.</t>
  </si>
  <si>
    <t>- Xây mới phòng bộ môn: 06 phòng;
- Xây mới phòng nội trú: 10 phòng;
- Xây mới nhà đa năng;
- Xây nhà bếp, nhà ăn</t>
  </si>
  <si>
    <t>- Xây mới phòng học: 06 phòng (Hua mức 1: 02 phòng; Pu xi 1: 01 phòng; Hua mùn: 02 phòng: Thẩm Pung: 01).
- Xây mới phòng công vụ: 06 phòng (Trung tâm 02 phòng; Hua mức1: 01 phòng; Pú Xi 1: 01 phòng; Hua mùn: 02 phòng). 
- Xây mới 01 nhà vệ sinh ở khu trung tâm, Tường bao điểm Pú Xi 1, Hua Mùn, Hua Mức 1, Thẩm Mú; nhà bếp, nhà vệ sinh điểm Hua Mùn, Pú Xi 1, Hua Mức 1, Thẩm Mú.</t>
  </si>
  <si>
    <t>- Xây mới Phòng học: 04;
- Xây mới phòng học bộ môn: 06;
'- Xây mới nhà đa nhăng
- Phòng  nội trú 08,  phòng công vụ 04 phòng.</t>
  </si>
  <si>
    <t>- Xây mới 01 phòng GDTC ở trung tâm
- Xây mới phòng học: 01 phòng học, 01 phòng ngủ và các hạng mục phụ trợ ở điểm bản phiêng Pẻn;
- Xây mới 02 phòng ngủ và các hạng mục phụ trợ ở điểm bản Ta Lếch.</t>
  </si>
  <si>
    <t>- Xây mới phòng học: 02 phòng; 01 bếp ở bản phiêng cải;
- Xây mới phòng công vụ: 08 phòng ở điểm trung tâm.</t>
  </si>
  <si>
    <t>- Xây mới nhà hành chính quản trị 08 phòng; thư viện, thiết bị;
- Xây mới 04 phòng học;
- Xây mới phòng học bộ môn: 06;
- xây mới nhà đa năng, tường rào.
- Xây mới 1 nhà bếp, 1 nhà ăn, 1 nhà tắm cho HS nội trú;
- Xây mới nhà bảo vệ, hệ thống PCCC</t>
  </si>
  <si>
    <t>- Xây mới Phòng học: 06 phòng; 
- Xây mới phòng bộ môn: 06 phòng;
- Xây mới phòng nội trú: 12  phòng;
- Xây mới 01 nhà Đa năng
- xây mới  bếp, 01 nhà ăn.</t>
  </si>
  <si>
    <t>- Xây mới nhà đa năng; Xây 05 phòng cho học sinh Pa Cá và các hạng mục phụ trợ.</t>
  </si>
  <si>
    <t>- Xây 01 nhà đa năng</t>
  </si>
  <si>
    <t xml:space="preserve">-Trường TH Chiềng Sinh: Xây mới Nhà đa năng, WC, PCCC, sân, phụ trợ 
'- Trường THCS Chiềng Sinh: Xây mới Nhà đa năng, WC, PCCC, sân, phụ trợ </t>
  </si>
  <si>
    <t>- Xây mới 02 phòng công vụ; 01 nhà bếp xây, 01 nhà ăn,
- Xây mới tường bao 400m, Đổ sân khu nội trú đã xuống cấp. 
- Xây mới phòng bộ môn: 06 phòng, nhà đa năng, 01 nhà ăn; 01 nhà vệ sinh của học sinh; phòng bảo vệ: 01 phòng;
- Xây mới cổng, tường bao 800m.</t>
  </si>
  <si>
    <t>- Trường MN Bình Minh: Xây mới phòng học: 01 phòng ở điểm bản Phang và các hạng mục phụ trợ
-Trường THCS Chiềng Đông: Xấy mới phòng học: 02 phòng; Xây mới phòng bộ môn: 04 phòng;
- Xây mới sân khấu;
- Xây mới nhà đa năng.</t>
  </si>
  <si>
    <t>'- Xây mới phòng phòng bộ môn: 06 phòng; nhà ăn, nhà tắm, tường bao 600m;
'- Xây mới 05 phòng công vụ;
- Xây mới tắm, nhà vệ sinh khu nội trú;
- Xây mới nhà đa năng, Sân bóng, Tường bao 400m</t>
  </si>
  <si>
    <t>- Xây mới  phòng học: 06 phòng;
- Xây mới phòng bộ môn: 06 phòng;
- Xây mới 20 phòng nội trú; Nhà đa năng; 
- xây mới nhà ăn, bếp, nhà vệ sinh cho HS.</t>
  </si>
  <si>
    <t xml:space="preserve">- Xây mới phòng bộ môn: 06 phòng;
- Xây mới nhà đa năng. </t>
  </si>
  <si>
    <t>- San lấp mặt bằng
-  Phòng học: 16 phòng;
- Phòng bộ môn: 06 phòng;
- Phòng quản trị hành chính: 08 phòng, thư viện, thiết bị; Nhà đa năng
- Khối phòng phụ trợ: 04 phòng;
-  Các hạ tầng kỹ thuật; Các hạng mục phụ trợ khác;</t>
  </si>
  <si>
    <t>- Xây mới phòng học: 02 phòng (01 phòng ở điểm bản Chu Lú; 01 phòng ở điểm bản Trung Dình).
- Xây mới 01 phòng GD thể chất; 01 phòng tin hoc khu trung tâm; khu vui chơi.</t>
  </si>
  <si>
    <t>- Xây mới phòng hành chính: 08 phòng; thư viện, thiết bị; 06 phòng học bộ môn; Nhà đa năng; nhà bảo vệ,</t>
  </si>
  <si>
    <t>- Xây mới phòng hành chính: 08 phòng; phòng học: 08 phòng;  phòng bộ môn: 06 phòng; phòng nội trú: 10 phòng; Nhà đa năng;  02 nhà ăn, 01 nhà vệ sinh và các hạng mục phụ trợ khác.</t>
  </si>
  <si>
    <t>xã 
Pú Nhung</t>
  </si>
  <si>
    <t>xã 
Tỏa Tình</t>
  </si>
  <si>
    <t>Lĩnh vực đầu tư: Công nghiệp, thương mại, dịch vụ</t>
  </si>
  <si>
    <t>Chợ nông thôn các xã: Quài Cang, Quài Nưa, Quài Tở, Chiềng Sinh, Chiềng Đông</t>
  </si>
  <si>
    <t>Chợ nông thôn các xã: Nà Sáy, Mùn Chung, Mường Mùn, Pú Xi</t>
  </si>
  <si>
    <t>Xây dựng hệ thống điện chiếu sáng nông thôn các xã: Chiềng Sinh, Chiềng Đông, Quài Nưa, Pú Nhung, Mường Mùn, Mùn Chung, Rạng Đông, Phình Sáng</t>
  </si>
  <si>
    <t>Mỗi xã Chợ diện tích khoảng 3.000 m2 đầu tư các hạng mục như: San nền, hệ thống kè, đường giao thông nội bộ, rãnh thoát nước, hệ thống cấp điện, nước, nhà vệ sinh…</t>
  </si>
  <si>
    <t>Xây dựng 15km đường điện chiếu sáng nông thôn</t>
  </si>
  <si>
    <t>Các xã: Quài Cang, Quài Nưa, Quài Tở, Chiềng Sinh, Chiềng Đông</t>
  </si>
  <si>
    <t>Các xã: Nà Sáy, Mùn Chung, Mường Mùn, Pú Xi</t>
  </si>
  <si>
    <t>các xã Chiềng Sinh, Chiềng Đông, Quài Nưa, Pú Nhung</t>
  </si>
  <si>
    <t>Sắp xếp ổn định dân cư, chỉnh trị dòng suối phòng chống sạt lở, lũ ống bản Háng Khúa xã Phình Sáng, đường liên bản Bon A - bon B xã Rạng Đông</t>
  </si>
  <si>
    <t>Khu tái định cư xã Nà Tòng</t>
  </si>
  <si>
    <t>Nâng cấp vỉa hè từ cống ngầm thị trấn Tuần Giáo đến bản Pom Ban xã Quài Tở</t>
  </si>
  <si>
    <t>Nâng cấp vỉa hè khu trung tâm xã Quài Nưa</t>
  </si>
  <si>
    <t>Hạ tầng khu đất bản Vánh I</t>
  </si>
  <si>
    <t>Phình Sáng + Rạng Đông</t>
  </si>
  <si>
    <t>xã Tà Tòng</t>
  </si>
  <si>
    <t>Khối Sơn Thủy; Bản Pom Ban, Bản Tân Lập</t>
  </si>
  <si>
    <t>Đắp bờ, khơi thông dòng chảy 500m, kè 2 bên dòng suối 2x250m, gia cố lòng suối 250m; xây dựng mới tuyến đường khoảng 1km; điện chiếu sáng 0,4kw</t>
  </si>
  <si>
    <t>Phụ vụ tái định cư cho 20 hộ dân mỗi hộ 400m2; đầu tư cơ sở hạ tầng gồm san nền, đường vào, cấp điện, cấp thoát nước</t>
  </si>
  <si>
    <t>Tổng chiều dài vỉa hè 2 bên đường 3,8km, Bvh từ 5m đến 6m; Đường điện và các hạng mục phụ trợ (tấm đan chịu lực, mũ mố, hố ga, cây xanh …)</t>
  </si>
  <si>
    <t>Tổng chiều dài vỉa hè 2 bên đường 2,0km, Bvh từ 5m đến 6m; Đường điện và các hạng mục phụ trợ (tấm đan chịu lực, mũ mố, hố ga, cây xanh …)</t>
  </si>
  <si>
    <t>Kè ốp mái, san nền, rãnh thoát nước và các hạng mục phụ trợ khác</t>
  </si>
  <si>
    <t>Nhà văn hóa - thể thao các bản: Bản Cá, bản Cuông, bản Phung, bản Phủ, bản Nát, bản Sáng - xã Quài Cang</t>
  </si>
  <si>
    <t>Nhà văn hóa - thể thao các bản: bản Ten, bản Cọ, bản Minh Thắng, bản Giáng, bản Chá, bản Pha Nàng, bản Mạ Khúa - xã Quài Nưa</t>
  </si>
  <si>
    <t xml:space="preserve">Nhà văn hóa - thể thao các bản: Thẩm Pao, Hua Ca, bản Lạ, bản Món, Én Pậu, Pom Ban, Lé Xôm, Hới Nọ, bản Biếng - xã Quài Tở </t>
  </si>
  <si>
    <t>Nhà văn hóa - thể thao các bản: bản Nong Luông, bản Xá Nhè, bản Bon B - xã Rạng Đông; Bản Trung Dình, bản Xá Tự, bản Khó Bua - xã Pú Nhung; bản Xá Tự, Há Dùa, Thẳm Nặm - xã Tênh Phông</t>
  </si>
  <si>
    <t>Nhà văn hóa - thể thao các bản: bản Nà Đắng, bản Thớ Tỷ, bản Phình Cứ, bản Kể Cải - xã Ta Ma</t>
  </si>
  <si>
    <t>Nhà văn hóa - thể thao các bản: Phảng Củ, Háng Chua, Phiêng Cải, Háng Khúa, Phình Sáng, Khua Trá - xã Phình Sáng</t>
  </si>
  <si>
    <t>Nhà văn hóa - thể thao các bản: Hua Sa A, Háng Tầu, Sông Ia, Tỏa Tình, Chế Á, bản Lồng - xã Tỏa Tình</t>
  </si>
  <si>
    <t>Nhà văn hóa các bản: Che Phai 1, Che Phai 2, Kép, Ly Xôm, Dửn - xã Chiềng Sinh; bản Hả, Hong Lực, Nà Sáy 2, Huổi Sáy - xã Nà Sáy</t>
  </si>
  <si>
    <t>Nhà văn hóa các bản: Cộng, Bó, Nôm, Chăn, Hua Nạ, Hua Chăn, Phang xã Chiềng Đông</t>
  </si>
  <si>
    <t>Nhà văn hóa các bản: Khong Tở, Khong Nưa, Phai Mướng, Nôm, Huổi Nôm, Hua Sát</t>
  </si>
  <si>
    <t>Nhà văn hóa các bản: Hốc Chứn, Yên, Đông Thấp, Thẩm Xả - xã Mường Thín; bản Huổi Cáy, Chiềng Ban, Phiêng Pẻn, Co En - xã Mùn Chung</t>
  </si>
  <si>
    <t>Nhà văn hóa các bản: Pá Tong, Nậm Bay, Co Phát, Nong Tóng, Co Muông</t>
  </si>
  <si>
    <t>Nhà văn hóa các bản: Huổi Cáy, Pú Piến, Gia Bọp, Lúm, Ta Pao, Nà Chua, Huổi Khạ, Xuân Tươi, Hỏm Hốc</t>
  </si>
  <si>
    <t>Nhà văn hóa các bản: Thẩm Mú, Pú Xi 1, Hát Khoang, Hua Mức 3, Thẩm Táng, Hua Mùn, Hua Mức 1</t>
  </si>
  <si>
    <t>Bản Nong Luông, bản Xá Nhè, bản Bon B</t>
  </si>
  <si>
    <t>Bản Nà Đắng, bản Thớ Tỷ, bản Phình Cứ, bản Kể Cải</t>
  </si>
  <si>
    <t>Bản Phảng Củ, bản Háng Chua, bản Phiêng Cải, bản Háng Khúa, bản Phình Sáng, bản Khua Trá</t>
  </si>
  <si>
    <t>Bản Hua Sa A, bản Háng Tầu, bản Sông Ia, bản Tỏa Tình, bản Chế Á, bản Lồng</t>
  </si>
  <si>
    <t>xã Chiềng Sinh- xã Nà Sáy</t>
  </si>
  <si>
    <t>xã Mường Thín - Mùn Chung</t>
  </si>
  <si>
    <t>Xây dựng 06 nhà văn hóa kết hợp với nhà thể thao DTxd = 200m2 mỗi nhà cho các bản. Các hạng mục phụ trợ khác: Nhà vệ sinh, cổng, tường rào, sân bê tông...</t>
  </si>
  <si>
    <t>- Xây dựng 06 nhà văn hóa kết hợp với nhà thể thao DTxd= 200m2 mỗi nhà cho các bản Ten, bản Cọ, bản Minh Thắng, bản Giáng, bản Chá, bản Pha Nàng. Xây dựng các hạng mục phụ trợ khác: Nhà vệ sinh, cổng, tường rào, sân bê tông...
- Xây dựng 01 nhà văn hóa Sxd=100m2 cho bản Mạ Khúa; các hạng mục phụ trợ khác: Nhà vệ sinh, cổng, tường rào, sân bê tông...</t>
  </si>
  <si>
    <t>- Xây dựng 08 nhà văn hóa kết hợp với nhà thể thao DTxd= 200m2 mỗi nhà cho các bản Hua Ca, bản Lạ, bản Món, bản Én Pậu, bản Pom Ban, bản Lé Xôm, bản Hới Nọ, bản Biếng. Xây dựng các hạng mục phụ trợ khác: Nhà vệ sinh, cổng, tường rào, sân bê tông...
- Xây dựng 01 nhà văn hóa Sxd=100m2 cho bản Thẳm Pao; các hạng mục phụ trợ khác: Nhà vệ sinh, cổng, tường rào, sân bê tông...</t>
  </si>
  <si>
    <t>- Xây dựng 03 nhà văn hóa kết hợp với nhà thể thao DTxd = 200m2 mỗi nhà cho các bản Nong Luông, bản Xá Nhè, bản Bon B. Các hạng mục phụ trợ khác: Nhà vệ sinh, cổng, tường rào, sân bê tông...</t>
  </si>
  <si>
    <t>Xây dựng 04 nhà văn hóa kết hợp với nhà thể thao DTxd = 200m2 mỗi nhà cho các bản Nà Đắng, Thớ Tỷ, Phình Cứ, Kể Cải. Các hạng mục phụ trợ khác: Nhà vệ sinh, cổng, tường rào, sân bê tông...</t>
  </si>
  <si>
    <t>Xây dựng 06 nhà văn hóa kết hợp với nhà thể thao DTxd = 200m2 mỗi nhà cho các bản Phảng Củ, Háng Chua, Phiêng Cải, Háng Khúa, Phình Sáng, Khua Trá. Các hạng mục phụ trợ khác: Nhà vệ sinh, cổng, tường rào, sân bê tông...</t>
  </si>
  <si>
    <t>- Xây dựng 05 nhà văn hóa kết hợp nhà thể thao DTxd = 200m2 mỗi nhà cho các bản Hua Sa A, bản Háng Tầu, bản Tỏa Tình, bản Chế Á, bản Lồng. Các hạng mục phụ trợ khác: Nhà vệ sinh, cổng, tường rào, sân bê tông...
- Xây dựng 01 nhà văn hóa DTxd = 100 m2 cho bản Sông Ia. Các hạng mục phụ trợ  khác: Nhà vệ sinh, cổng, tường rào, sân bê tông...</t>
  </si>
  <si>
    <t>Xây dựng 05 nhà văn hóa kết hợp với nhà thể thao DTxd= 200m2 cho các bản. Xây dựng các hạng mục phụ trợ khác: Nhà vệ sinh, cổng, tường rào, sân bê tông…</t>
  </si>
  <si>
    <t>Xây dựng 07 nhà văn hóa kết hợp với nhà thể thao DTxd= 200m2 cho các bản. Xây dựng các hạng mục phụ trợ khác: Nhà vệ sinh, cổng, tường rào, sân bê tông…</t>
  </si>
  <si>
    <t>Xây dựng 04 nhà văn hóa kết hợp với nhà thể thao DTxd= 200m2 cho các bản Khong Tở, Khong Nưa, Phai Mướng, Nôm. Xây dựng các hạng mục phụ trợ khác: Nhà vệ sinh, cổng, tường rào, sân bê tông…
 - Xây dựng 01 nhà văn hóa Sxd=100m2 cho bản Huổi Nôm, Hua Sát; các hạng mục phụ trợ khác: Nhà vệ sinh, cổng, tường rào, sân bê tông...</t>
  </si>
  <si>
    <t>- Xây dựng 04 nhà văn hóa kết hợp với nhà thể thao DTxd= 200m2 cho các bản Hốc Chứn, Yên, Đông Thấp. Xây dựng các hạng mục phụ trợ khác: Nhà vệ sinh, cổng, tường rào, sân bê tông…
 - Xây dựng 01 nhà văn hóa Sxd=100m2 cho bản Thẩm Xả; các hạng mục phụ trợ khác: Nhà vệ sinh, cổng, tường rào, sân bê tông...</t>
  </si>
  <si>
    <t>Xây dựng 05 nhà văn hóa kết hợp với nhà thể thao DTxd= 200m2 cho các bản Pá Tong, Nậm Bay, Co Phát, Nong Tóng, Co Muông. Xây dựng các hạng mục phụ trợ khác: Nhà vệ sinh, cổng, tường rào, sân bê tông…</t>
  </si>
  <si>
    <t>- Xây dựng 07 nhà văn hóa kết hợp với nhà thể thao DTxd= 200m2 cho các bản Gia Bọp, Lúm, Ta Pao, Nà Chua, Huổi Khạ, Xuân Tươi, Hỏm Hốc. Xây dựng các hạng mục phụ trợ khác: Nhà vệ sinh, cổng, tường rào, sân bê tông…
 - Xây dựng 02 nhà văn hóa Sxd=100m2 cho bản Huổi Cáy, Pú Piến; các hạng mục phụ trợ khác: Nhà vệ sinh, cổng, tường rào, sân bê tông...</t>
  </si>
  <si>
    <t>- Xây dựng 03 nhà văn hóa kết hợp với nhà thể thao DTxd= 200m2 cho các bản Thẩm Táng, Hua Mùn, Hua Mức 1. Xây dựng các hạng mục phụ trợ khác: Nhà vệ sinh, cổng, tường rào, sân bê tông…
 - Xây dựng 04 nhà văn hóa Sxd=100m2 cho bản Thẩm Mú, Pú Xi 1, Hát Khoang, Hua Mức 3; các hạng mục phụ trợ khác: Nhà vệ sinh, cổng, tường rào, sân bê tông...</t>
  </si>
  <si>
    <t>Quảng trường trung tâm huyện Tuần Giáo</t>
  </si>
  <si>
    <t xml:space="preserve">Tổng chiều dài tuyến 6,5km; đường GTNT cấp C miền núi </t>
  </si>
  <si>
    <t>Diện tích san nền 4.900m2, phá dỡ 1.300 m2 sàn, Diện tích sân 3.500 m2 và các hạng mục phụ trợ khác như (thảm cỏ, bồn hoa, cây sanh, điện chiếu sáng, cấp thoát nước)</t>
  </si>
  <si>
    <t xml:space="preserve">Khu đất Bưu điện + VNPT+Trường MN thị trấn </t>
  </si>
  <si>
    <t>Chợ trung tâm huyện Tuần Giáo</t>
  </si>
  <si>
    <t>Diện tích san nền 1ha, với 300 điểm bán hàng; nhà điều hành 200m2; diện tích mái tôn 900 m2; DT sân bê tông và đường nội bộ 7000m2; và các hạng mục phụ trợ (hố rác, nhà vệ sinh, garaxe, bồ hoa, cấp điện, cấp thoát nước, pccc...)</t>
  </si>
  <si>
    <t>Đường nội thị các khối trên địa bàn thị trấn Tuần Giáo</t>
  </si>
  <si>
    <t>Đường nội thị từ Khối 20/7 đến bản Đông</t>
  </si>
  <si>
    <t>Tổng chiều dài L=4,9km đường GTNT cấp B MN Bmặt=3,0m dày 18cm + ngầm tràn; đường vào thao trường Bmặt=7,5m dày 18cm</t>
  </si>
  <si>
    <t>Tổng chiều dài L=250,78 m; Bnền=9,5m, Bmặt=5,5m; BTXM M300 dày 18cm, thiết kế bó vỉa, công trình thoát nước trên tuyến + Cầu bản</t>
  </si>
  <si>
    <t>VII</t>
  </si>
  <si>
    <t xml:space="preserve">- Trường TH Số 1 Thị trấn: Xây mới Nhà đa năng, Nhà vệ ính và các hạng mục phụ trợ
- Trường THCS Thị Trấn: Xây mới Nhà đa năng, WC, PCCC, sân, phụ trợ </t>
  </si>
  <si>
    <t>Tổng chiều dài L = 2,6km, quy mô đường giao thông đô thị</t>
  </si>
  <si>
    <t xml:space="preserve"> Xây dựng thao trường diễn tập tổng hợp tại xã Nà Sáy + Nâng cấp thao trường huấn luyện xã Quài Cang và Xây dựng trụ sở ban chỉ huy quân sự các xã: Quài Cang, Quài Nưa, Quài Tở, Rạng Đông, Pú Nhung, Tênh Phông, Ta Ma, Phình Sáng, Tỏa Tình, Chiềng Sinh, Chiềng Đông, Mường Khong, Mường Thín, Nà Tòng, Mùn Chung, Mường Mùn, Pú Xi.</t>
  </si>
  <si>
    <t>Xây dựng hệ thống cấp nước phục vụ tái cơ cấu ngành nông nghiệp huyện Tuần Giáo</t>
  </si>
  <si>
    <t>Xã Mường Khong - Pú Xi - Tênh Phông</t>
  </si>
  <si>
    <t xml:space="preserve">Dung tích khoảng 2 triệu m3. </t>
  </si>
  <si>
    <t xml:space="preserve">Dung tích khoảng 3 triệu m3. </t>
  </si>
  <si>
    <t>Giai đoạn 2021-2025 đã bố trí 293 triệu đồng nguồn NSĐP huyện quản lý</t>
  </si>
  <si>
    <t>- Xây mới phòng học: 01 ở bản Thẩm Pao</t>
  </si>
  <si>
    <t>- Xây 03 phòng học (02 phòng MN, 01 phòng TH) và các hạng muc phụ trợ ở điểm bản Pú Piếng.</t>
  </si>
  <si>
    <t>- Xây 02 phòng học, 01 phòng công vụ và các hạng mục phụ trợ tại điểm trường Co Phát.</t>
  </si>
  <si>
    <t>- Xấy mới phòng hành chính quản trị: 08, thư viện, thiết bị, văn phòng; WC
- Xây mới 6 phòng học bộ môn
- Xây mới nhà đa năng;
-  Kè đá tà ly sau trường.</t>
  </si>
  <si>
    <t xml:space="preserve"> Xây mới phòng quản trị hành chính, nhà làm việc Ban giám hiệu, thư viện, 02 nhà vệ sinh. Xây mới 100m kè giáp khu dân cư</t>
  </si>
  <si>
    <t>- Xấy mới phòng học: 01 phòng ở điểm bản trá;
- Xây mới 04 phòng ngủ và 03 nhà vệ sinh cho các nhóm trẻ (trung tâm và 03 điểm bản).</t>
  </si>
  <si>
    <t>Cấp nước Nông nghiệp khu vực Ten Hon, xã Tênh Phông, huyện Tuần Giáo</t>
  </si>
  <si>
    <t>Biếu số 01</t>
  </si>
  <si>
    <t>Biếu số 02</t>
  </si>
  <si>
    <t>Biếu số 03</t>
  </si>
  <si>
    <t>Biếu số 04</t>
  </si>
  <si>
    <t>Biếu số 05</t>
  </si>
  <si>
    <r>
      <t xml:space="preserve">Tổng số (tất cả các nguồn vốn) </t>
    </r>
    <r>
      <rPr>
        <b/>
        <vertAlign val="superscript"/>
        <sz val="11"/>
        <rFont val="Times New Roman"/>
        <family val="1"/>
      </rPr>
      <t>(2)</t>
    </r>
  </si>
  <si>
    <r>
      <t>Vốn nước ngoài (theo Hiệp định)</t>
    </r>
    <r>
      <rPr>
        <b/>
        <vertAlign val="superscript"/>
        <sz val="11"/>
        <rFont val="Times New Roman"/>
        <family val="1"/>
      </rPr>
      <t>(2)</t>
    </r>
  </si>
  <si>
    <r>
      <t xml:space="preserve">Tổng số </t>
    </r>
    <r>
      <rPr>
        <b/>
        <vertAlign val="superscript"/>
        <sz val="11"/>
        <rFont val="Times New Roman"/>
        <family val="1"/>
      </rPr>
      <t>(2)</t>
    </r>
  </si>
  <si>
    <t>(Kèm theo Nghị quyết số           /NQ-HĐND ngày        /9/2024 của HĐND huyện Tuần Giáo</t>
  </si>
  <si>
    <t>Mõi xã xây dựng trụ sở 2 tầng DTxd 250 m2; DT sàn 500 m2 và các hạng mục phụ trợ; Giải phóng mặt bằng 13ha tại xã Nà Sáy; San nền 1.000 m2; Đổ bê tông 1.000 m2 và các hạng mục phụ trợ khác</t>
  </si>
  <si>
    <t>Cấp nước Nông nghiệp các bản Sông Ia, Tỏa Tình, xã Tỏa Tình và bản Ten, 
xã Quài Nưa, huyện Tuần Giáo</t>
  </si>
  <si>
    <t>Cấp nước Nông nghiệp bản Hua Mức 3, xã Pú Xi, huyện Tuần Giáo</t>
  </si>
  <si>
    <t>Xây dựng đầu mối, trạm lọc, bể tập trung, tuyến ống và công trình trên tuyến chiều dài dự kiến 11 km</t>
  </si>
  <si>
    <t>Xây dựng đầu mối, trạm lọc, bể tập trung, tuyến ống và công trình trên tuyến chiều dài dự kiến 12,5 km</t>
  </si>
  <si>
    <t>- Xây mới phòng học: 02 phòng ở bản Chế Á;</t>
  </si>
  <si>
    <t>Hồ chứa nước Nậm Mùn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</si>
</sst>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_(* #,##0_);_(* \(#,##0\);_(* &quot;-&quot;??_);_(@_)"/>
    <numFmt numFmtId="166" formatCode="#,##0.000"/>
  </numFmts>
  <fonts count="30">
    <font>
      <sz val="11"/>
      <color theme="1"/>
      <name val="Calibri"/>
      <family val="2"/>
      <charset val="163"/>
      <scheme val="minor"/>
    </font>
    <font>
      <sz val="11"/>
      <color theme="1"/>
      <name val="Calibri"/>
      <family val="2"/>
      <scheme val="minor"/>
    </font>
    <font>
      <sz val="11"/>
      <color theme="1"/>
      <name val="Calibri"/>
      <family val="2"/>
      <scheme val="minor"/>
    </font>
    <font>
      <sz val="10"/>
      <name val="Arial"/>
      <family val="2"/>
    </font>
    <font>
      <sz val="12"/>
      <name val="Times New Roman"/>
      <family val="1"/>
    </font>
    <font>
      <i/>
      <sz val="12"/>
      <name val="Times New Roman"/>
      <family val="1"/>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1"/>
      <name val="Times New Roman"/>
      <family val="1"/>
    </font>
    <font>
      <b/>
      <sz val="11"/>
      <color theme="1"/>
      <name val="Times New Roman"/>
      <family val="1"/>
    </font>
    <font>
      <i/>
      <sz val="11"/>
      <color theme="1"/>
      <name val="Times New Roman"/>
      <family val="1"/>
    </font>
    <font>
      <b/>
      <sz val="11"/>
      <name val="Times New Roman"/>
      <family val="1"/>
    </font>
    <font>
      <b/>
      <i/>
      <sz val="11"/>
      <name val="Times New Roman"/>
      <family val="1"/>
    </font>
    <font>
      <sz val="11"/>
      <color theme="1"/>
      <name val="Times New Roman"/>
      <family val="1"/>
    </font>
    <font>
      <b/>
      <sz val="11"/>
      <color theme="1"/>
      <name val="Calibri"/>
      <family val="2"/>
      <scheme val="minor"/>
    </font>
    <font>
      <b/>
      <sz val="11"/>
      <color indexed="8"/>
      <name val="Times New Roman"/>
      <family val="1"/>
    </font>
    <font>
      <sz val="12"/>
      <name val=".VnTime"/>
      <family val="2"/>
    </font>
    <font>
      <b/>
      <sz val="12"/>
      <name val="Times New Roman"/>
      <family val="1"/>
    </font>
    <font>
      <sz val="11"/>
      <color indexed="8"/>
      <name val="Calibri"/>
      <family val="2"/>
    </font>
    <font>
      <b/>
      <sz val="12"/>
      <color rgb="FFFF0000"/>
      <name val="Times New Roman"/>
      <family val="1"/>
    </font>
    <font>
      <b/>
      <i/>
      <sz val="12"/>
      <name val="Times New Roman"/>
      <family val="1"/>
    </font>
    <font>
      <vertAlign val="superscript"/>
      <sz val="11"/>
      <name val="Times New Roman"/>
      <family val="1"/>
    </font>
    <font>
      <sz val="13"/>
      <color theme="1"/>
      <name val="Times New Roman"/>
      <family val="1"/>
    </font>
    <font>
      <b/>
      <sz val="13"/>
      <color theme="1"/>
      <name val="Times New Roman"/>
      <family val="1"/>
    </font>
    <font>
      <sz val="13"/>
      <color rgb="FF000000"/>
      <name val="Times New Roman"/>
      <family val="1"/>
    </font>
    <font>
      <sz val="12"/>
      <color rgb="FF000000"/>
      <name val="Times New Roman"/>
      <family val="1"/>
    </font>
    <font>
      <b/>
      <sz val="13"/>
      <name val="Times New Roman"/>
      <family val="1"/>
    </font>
    <font>
      <b/>
      <vertAlign val="superscript"/>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2">
    <xf numFmtId="0" fontId="0" fillId="0" borderId="0"/>
    <xf numFmtId="0" fontId="3" fillId="0" borderId="0"/>
    <xf numFmtId="0" fontId="4" fillId="0" borderId="0"/>
    <xf numFmtId="0" fontId="18" fillId="0" borderId="0"/>
    <xf numFmtId="0" fontId="3" fillId="0" borderId="0"/>
    <xf numFmtId="43" fontId="20" fillId="0" borderId="0" applyFont="0" applyFill="0" applyBorder="0" applyAlignment="0" applyProtection="0"/>
    <xf numFmtId="0" fontId="2"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0" fontId="3" fillId="0" borderId="0"/>
    <xf numFmtId="0" fontId="3" fillId="0" borderId="0"/>
  </cellStyleXfs>
  <cellXfs count="302">
    <xf numFmtId="0" fontId="0" fillId="0" borderId="0" xfId="0"/>
    <xf numFmtId="3" fontId="4" fillId="2" borderId="1" xfId="1" quotePrefix="1" applyNumberFormat="1" applyFont="1" applyFill="1" applyBorder="1" applyAlignment="1">
      <alignment horizontal="center" vertical="center" wrapText="1"/>
    </xf>
    <xf numFmtId="0" fontId="6" fillId="0" borderId="0" xfId="0" applyFont="1"/>
    <xf numFmtId="3" fontId="4" fillId="0" borderId="1" xfId="1" quotePrefix="1" applyNumberFormat="1" applyFont="1" applyBorder="1" applyAlignment="1">
      <alignment horizontal="center" vertical="center" wrapText="1"/>
    </xf>
    <xf numFmtId="0" fontId="6" fillId="0" borderId="0" xfId="0"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164" fontId="13" fillId="0" borderId="1" xfId="0" applyNumberFormat="1"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wrapText="1"/>
    </xf>
    <xf numFmtId="3" fontId="10" fillId="2" borderId="1" xfId="0" applyNumberFormat="1" applyFont="1" applyFill="1" applyBorder="1" applyAlignment="1">
      <alignment vertical="center"/>
    </xf>
    <xf numFmtId="164" fontId="10" fillId="0" borderId="1" xfId="0" applyNumberFormat="1" applyFont="1" applyBorder="1" applyAlignment="1">
      <alignment vertical="center"/>
    </xf>
    <xf numFmtId="0" fontId="10" fillId="2" borderId="1" xfId="0" applyFont="1" applyFill="1" applyBorder="1" applyAlignment="1">
      <alignment horizontal="center" vertical="center" wrapText="1"/>
    </xf>
    <xf numFmtId="0" fontId="13" fillId="2" borderId="1" xfId="0" applyFont="1" applyFill="1" applyBorder="1" applyAlignment="1">
      <alignment vertical="center" wrapText="1"/>
    </xf>
    <xf numFmtId="3" fontId="14" fillId="2" borderId="1" xfId="0" applyNumberFormat="1" applyFont="1" applyFill="1" applyBorder="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wrapText="1"/>
    </xf>
    <xf numFmtId="0" fontId="15" fillId="0" borderId="0" xfId="0" applyFont="1"/>
    <xf numFmtId="0" fontId="11" fillId="0" borderId="0" xfId="0" applyFont="1" applyAlignment="1">
      <alignment vertical="center"/>
    </xf>
    <xf numFmtId="0" fontId="16" fillId="0" borderId="0" xfId="0" applyFont="1"/>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vertical="center"/>
    </xf>
    <xf numFmtId="0" fontId="7" fillId="0" borderId="1" xfId="0" applyFont="1" applyBorder="1" applyAlignment="1">
      <alignment horizontal="center" vertical="center" wrapText="1"/>
    </xf>
    <xf numFmtId="164" fontId="13" fillId="2" borderId="1" xfId="0" applyNumberFormat="1" applyFont="1" applyFill="1" applyBorder="1" applyAlignment="1">
      <alignment horizontal="right" vertical="center"/>
    </xf>
    <xf numFmtId="164" fontId="10" fillId="2" borderId="1" xfId="0" applyNumberFormat="1" applyFont="1" applyFill="1" applyBorder="1" applyAlignment="1">
      <alignment horizontal="right" vertical="center"/>
    </xf>
    <xf numFmtId="164" fontId="10" fillId="0" borderId="1" xfId="0" applyNumberFormat="1" applyFont="1" applyBorder="1" applyAlignment="1">
      <alignment horizontal="right" vertical="center"/>
    </xf>
    <xf numFmtId="0" fontId="21" fillId="0" borderId="1" xfId="0" applyFont="1" applyBorder="1" applyAlignment="1">
      <alignment vertical="center" wrapText="1"/>
    </xf>
    <xf numFmtId="164" fontId="6" fillId="0" borderId="0" xfId="0" applyNumberFormat="1" applyFont="1" applyAlignment="1">
      <alignment vertical="center"/>
    </xf>
    <xf numFmtId="0" fontId="19"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xf>
    <xf numFmtId="3" fontId="10" fillId="0" borderId="1" xfId="1" quotePrefix="1" applyNumberFormat="1" applyFont="1" applyBorder="1" applyAlignment="1">
      <alignment horizontal="center" vertical="center" wrapText="1"/>
    </xf>
    <xf numFmtId="0" fontId="0" fillId="0" borderId="1" xfId="0" applyBorder="1"/>
    <xf numFmtId="0" fontId="25" fillId="3" borderId="14"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vertical="center"/>
    </xf>
    <xf numFmtId="0" fontId="24" fillId="2" borderId="1" xfId="0" applyFont="1" applyFill="1" applyBorder="1" applyAlignment="1">
      <alignment horizontal="center" vertical="center" wrapText="1"/>
    </xf>
    <xf numFmtId="0" fontId="24" fillId="3" borderId="14" xfId="0" applyFont="1" applyFill="1" applyBorder="1" applyAlignment="1">
      <alignment horizontal="left" vertical="center" wrapText="1"/>
    </xf>
    <xf numFmtId="0" fontId="4" fillId="0" borderId="4" xfId="0" applyFont="1" applyBorder="1" applyAlignment="1">
      <alignment horizontal="center" vertical="center" wrapText="1"/>
    </xf>
    <xf numFmtId="0" fontId="25" fillId="3" borderId="15" xfId="0" applyFont="1" applyFill="1" applyBorder="1" applyAlignment="1">
      <alignment horizontal="center" vertical="center"/>
    </xf>
    <xf numFmtId="0" fontId="6" fillId="0" borderId="14" xfId="0" applyFont="1" applyBorder="1" applyAlignment="1">
      <alignment vertical="center" wrapText="1"/>
    </xf>
    <xf numFmtId="0" fontId="24" fillId="3" borderId="14" xfId="0" applyFont="1" applyFill="1" applyBorder="1" applyAlignment="1">
      <alignment horizontal="center" vertical="center" wrapText="1"/>
    </xf>
    <xf numFmtId="0" fontId="7" fillId="2"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3" borderId="14" xfId="0" applyFont="1" applyFill="1" applyBorder="1" applyAlignment="1">
      <alignment horizontal="left" vertical="center" wrapText="1"/>
    </xf>
    <xf numFmtId="0" fontId="6" fillId="2" borderId="1" xfId="0" applyFont="1" applyFill="1" applyBorder="1" applyAlignment="1">
      <alignment horizontal="center" vertical="center" wrapText="1"/>
    </xf>
    <xf numFmtId="165" fontId="27" fillId="4" borderId="15" xfId="0" applyNumberFormat="1" applyFont="1" applyFill="1" applyBorder="1" applyAlignment="1">
      <alignment horizontal="center" vertical="center" wrapText="1"/>
    </xf>
    <xf numFmtId="0" fontId="6" fillId="3" borderId="14"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3" borderId="15" xfId="0" applyFont="1" applyFill="1" applyBorder="1" applyAlignment="1">
      <alignment horizontal="center" vertical="center"/>
    </xf>
    <xf numFmtId="0" fontId="7" fillId="3" borderId="15" xfId="0" applyFont="1" applyFill="1" applyBorder="1" applyAlignment="1">
      <alignment horizontal="left" vertical="center"/>
    </xf>
    <xf numFmtId="0" fontId="27" fillId="3" borderId="15"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7" fillId="3"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5" fillId="3" borderId="14" xfId="0" applyFont="1" applyFill="1" applyBorder="1" applyAlignment="1">
      <alignment horizontal="center" vertical="center"/>
    </xf>
    <xf numFmtId="0" fontId="6" fillId="3" borderId="14" xfId="0" applyFont="1" applyFill="1" applyBorder="1" applyAlignment="1">
      <alignment vertical="center" wrapText="1"/>
    </xf>
    <xf numFmtId="0" fontId="26" fillId="3" borderId="16" xfId="0" applyFont="1" applyFill="1" applyBorder="1" applyAlignment="1">
      <alignment horizontal="left" vertical="center" wrapText="1"/>
    </xf>
    <xf numFmtId="0" fontId="24" fillId="3" borderId="14" xfId="0" applyFont="1" applyFill="1" applyBorder="1" applyAlignment="1">
      <alignment horizontal="center" vertical="center"/>
    </xf>
    <xf numFmtId="0" fontId="26" fillId="3" borderId="16" xfId="0" applyFont="1" applyFill="1" applyBorder="1" applyAlignment="1">
      <alignment horizontal="center" vertical="center" wrapText="1"/>
    </xf>
    <xf numFmtId="0" fontId="25" fillId="3" borderId="16" xfId="0" applyFont="1" applyFill="1" applyBorder="1" applyAlignment="1">
      <alignment horizontal="center" vertical="center"/>
    </xf>
    <xf numFmtId="0" fontId="24" fillId="3" borderId="16" xfId="0" applyFont="1" applyFill="1" applyBorder="1" applyAlignment="1">
      <alignment horizontal="center" vertical="center"/>
    </xf>
    <xf numFmtId="0" fontId="25" fillId="3" borderId="17" xfId="0" applyFont="1" applyFill="1" applyBorder="1" applyAlignment="1">
      <alignment horizontal="left" vertical="center" wrapText="1"/>
    </xf>
    <xf numFmtId="0" fontId="24" fillId="3" borderId="18" xfId="0" applyFont="1" applyFill="1" applyBorder="1" applyAlignment="1">
      <alignment horizontal="center" vertical="center"/>
    </xf>
    <xf numFmtId="0" fontId="24" fillId="3" borderId="1" xfId="0" applyFont="1" applyFill="1" applyBorder="1" applyAlignment="1">
      <alignment horizontal="center" vertical="center"/>
    </xf>
    <xf numFmtId="0" fontId="24" fillId="2" borderId="4" xfId="0" applyFont="1" applyFill="1" applyBorder="1" applyAlignment="1">
      <alignment horizontal="center" vertical="center" wrapText="1"/>
    </xf>
    <xf numFmtId="0" fontId="4" fillId="0" borderId="8" xfId="0" applyFont="1" applyBorder="1" applyAlignment="1">
      <alignment horizontal="center" vertical="center" wrapText="1"/>
    </xf>
    <xf numFmtId="0" fontId="25" fillId="3" borderId="1" xfId="0" applyFont="1" applyFill="1" applyBorder="1" applyAlignment="1">
      <alignment horizontal="center" vertical="center"/>
    </xf>
    <xf numFmtId="0" fontId="24" fillId="3" borderId="4" xfId="0" applyFont="1" applyFill="1" applyBorder="1" applyAlignment="1">
      <alignment horizontal="center" vertical="center"/>
    </xf>
    <xf numFmtId="0" fontId="6" fillId="0" borderId="0" xfId="0" applyFont="1" applyAlignment="1">
      <alignment horizontal="center" vertical="center" wrapText="1"/>
    </xf>
    <xf numFmtId="3" fontId="19" fillId="2" borderId="1" xfId="1" quotePrefix="1"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3" fontId="19" fillId="2" borderId="0" xfId="1" quotePrefix="1" applyNumberFormat="1" applyFont="1" applyFill="1" applyBorder="1" applyAlignment="1">
      <alignment horizontal="center" vertical="center" wrapText="1"/>
    </xf>
    <xf numFmtId="0" fontId="19" fillId="3" borderId="15" xfId="0" applyFont="1" applyFill="1" applyBorder="1" applyAlignment="1">
      <alignment horizontal="left" vertical="center"/>
    </xf>
    <xf numFmtId="0" fontId="4" fillId="3" borderId="14" xfId="0" applyFont="1" applyFill="1" applyBorder="1" applyAlignment="1">
      <alignment horizontal="left" vertical="center" wrapText="1"/>
    </xf>
    <xf numFmtId="0" fontId="19" fillId="3" borderId="14" xfId="0" applyFont="1" applyFill="1" applyBorder="1" applyAlignment="1">
      <alignment horizontal="center" vertical="center"/>
    </xf>
    <xf numFmtId="0" fontId="19" fillId="3" borderId="14"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19" xfId="0"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0" fontId="19" fillId="3" borderId="1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3" fontId="6"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6" fillId="0" borderId="1" xfId="0" applyFont="1" applyBorder="1"/>
    <xf numFmtId="3"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wrapText="1"/>
    </xf>
    <xf numFmtId="0" fontId="4" fillId="3" borderId="15"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4" xfId="0" applyFont="1" applyFill="1" applyBorder="1" applyAlignment="1">
      <alignment vertical="center" wrapText="1"/>
    </xf>
    <xf numFmtId="0" fontId="4" fillId="3" borderId="19" xfId="0" applyFont="1" applyFill="1" applyBorder="1" applyAlignment="1">
      <alignment vertical="center" wrapText="1"/>
    </xf>
    <xf numFmtId="0" fontId="21" fillId="0" borderId="1" xfId="0" quotePrefix="1" applyFont="1" applyBorder="1" applyAlignment="1">
      <alignment horizontal="center" vertical="center"/>
    </xf>
    <xf numFmtId="0" fontId="4" fillId="3" borderId="14" xfId="0" applyFont="1" applyFill="1" applyBorder="1" applyAlignment="1">
      <alignment horizontal="center" vertical="center"/>
    </xf>
    <xf numFmtId="3" fontId="4" fillId="3" borderId="14" xfId="0" applyNumberFormat="1" applyFont="1" applyFill="1" applyBorder="1" applyAlignment="1">
      <alignment horizontal="center" vertical="center"/>
    </xf>
    <xf numFmtId="0" fontId="4" fillId="3" borderId="16" xfId="0" applyFont="1" applyFill="1" applyBorder="1" applyAlignment="1">
      <alignment horizontal="left" vertical="center" wrapText="1"/>
    </xf>
    <xf numFmtId="0" fontId="4" fillId="3" borderId="16" xfId="0" applyFont="1" applyFill="1" applyBorder="1" applyAlignment="1">
      <alignment horizontal="center" vertical="center" wrapText="1"/>
    </xf>
    <xf numFmtId="3" fontId="4" fillId="3" borderId="16" xfId="0" applyNumberFormat="1" applyFont="1" applyFill="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13" xfId="0" applyFont="1" applyBorder="1" applyAlignment="1">
      <alignment vertical="center"/>
    </xf>
    <xf numFmtId="49" fontId="4" fillId="3" borderId="14" xfId="0" applyNumberFormat="1" applyFont="1" applyFill="1" applyBorder="1" applyAlignment="1">
      <alignment horizontal="left" vertical="center"/>
    </xf>
    <xf numFmtId="0" fontId="4" fillId="3" borderId="14" xfId="0" quotePrefix="1" applyFont="1" applyFill="1" applyBorder="1" applyAlignment="1">
      <alignment horizontal="center" vertical="center" wrapText="1"/>
    </xf>
    <xf numFmtId="49" fontId="4" fillId="3" borderId="20" xfId="0" applyNumberFormat="1" applyFont="1" applyFill="1" applyBorder="1" applyAlignment="1">
      <alignment vertical="center" wrapText="1"/>
    </xf>
    <xf numFmtId="49" fontId="4" fillId="3" borderId="15" xfId="0" applyNumberFormat="1"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3" borderId="14" xfId="0" applyFont="1" applyFill="1" applyBorder="1" applyAlignment="1">
      <alignment vertical="center" wrapText="1"/>
    </xf>
    <xf numFmtId="0" fontId="6" fillId="3" borderId="15" xfId="0" applyFont="1" applyFill="1" applyBorder="1" applyAlignment="1">
      <alignment horizontal="left" vertical="center" wrapText="1"/>
    </xf>
    <xf numFmtId="0" fontId="6" fillId="3" borderId="15" xfId="0" applyFont="1" applyFill="1" applyBorder="1" applyAlignment="1">
      <alignment horizontal="center" vertical="center" wrapText="1"/>
    </xf>
    <xf numFmtId="3" fontId="10" fillId="2" borderId="1"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3" xfId="0" applyNumberFormat="1" applyFont="1" applyFill="1" applyBorder="1" applyAlignment="1">
      <alignment horizontal="center" vertical="center" wrapText="1"/>
    </xf>
    <xf numFmtId="164" fontId="13" fillId="2" borderId="13" xfId="0" applyNumberFormat="1" applyFont="1" applyFill="1" applyBorder="1" applyAlignment="1">
      <alignment horizontal="right" vertical="center" wrapText="1"/>
    </xf>
    <xf numFmtId="164" fontId="13" fillId="2" borderId="1" xfId="0" applyNumberFormat="1" applyFont="1" applyFill="1" applyBorder="1" applyAlignment="1">
      <alignment vertical="center"/>
    </xf>
    <xf numFmtId="164" fontId="10" fillId="2" borderId="1" xfId="0" applyNumberFormat="1" applyFont="1" applyFill="1" applyBorder="1" applyAlignment="1">
      <alignment vertical="center"/>
    </xf>
    <xf numFmtId="164" fontId="7" fillId="0" borderId="1" xfId="0" applyNumberFormat="1" applyFont="1" applyBorder="1" applyAlignment="1">
      <alignment horizontal="right" vertical="center"/>
    </xf>
    <xf numFmtId="164" fontId="6" fillId="0" borderId="1" xfId="0" applyNumberFormat="1" applyFont="1" applyBorder="1" applyAlignment="1">
      <alignment horizontal="right" vertical="center"/>
    </xf>
    <xf numFmtId="164" fontId="6" fillId="0" borderId="4" xfId="0" applyNumberFormat="1" applyFont="1" applyBorder="1" applyAlignment="1">
      <alignment horizontal="right" vertical="center"/>
    </xf>
    <xf numFmtId="164" fontId="6" fillId="3" borderId="14" xfId="0" applyNumberFormat="1" applyFont="1" applyFill="1" applyBorder="1" applyAlignment="1">
      <alignment horizontal="right" vertical="center"/>
    </xf>
    <xf numFmtId="164" fontId="6" fillId="3" borderId="15" xfId="0" applyNumberFormat="1" applyFont="1" applyFill="1" applyBorder="1" applyAlignment="1">
      <alignment horizontal="right" vertical="center"/>
    </xf>
    <xf numFmtId="164" fontId="24" fillId="3" borderId="14" xfId="0" applyNumberFormat="1" applyFont="1" applyFill="1" applyBorder="1" applyAlignment="1">
      <alignment horizontal="right" vertical="center"/>
    </xf>
    <xf numFmtId="164" fontId="24" fillId="3" borderId="16" xfId="0" applyNumberFormat="1" applyFont="1" applyFill="1" applyBorder="1" applyAlignment="1">
      <alignment horizontal="right" vertical="center" wrapText="1"/>
    </xf>
    <xf numFmtId="164" fontId="25" fillId="3" borderId="16" xfId="0" applyNumberFormat="1" applyFont="1" applyFill="1" applyBorder="1" applyAlignment="1">
      <alignment horizontal="right" vertical="center" wrapText="1"/>
    </xf>
    <xf numFmtId="164" fontId="24" fillId="3" borderId="18" xfId="0" applyNumberFormat="1" applyFont="1" applyFill="1" applyBorder="1" applyAlignment="1">
      <alignment horizontal="right" vertical="center" wrapText="1"/>
    </xf>
    <xf numFmtId="164" fontId="25" fillId="3" borderId="15" xfId="0" applyNumberFormat="1" applyFont="1" applyFill="1" applyBorder="1" applyAlignment="1">
      <alignment horizontal="right" vertical="center" wrapText="1"/>
    </xf>
    <xf numFmtId="164" fontId="24" fillId="3" borderId="16" xfId="0" applyNumberFormat="1" applyFont="1" applyFill="1" applyBorder="1" applyAlignment="1">
      <alignment horizontal="right" vertical="center"/>
    </xf>
    <xf numFmtId="164" fontId="19" fillId="2" borderId="1" xfId="1" quotePrefix="1" applyNumberFormat="1" applyFont="1" applyFill="1" applyBorder="1" applyAlignment="1">
      <alignment horizontal="right" vertical="center" wrapText="1"/>
    </xf>
    <xf numFmtId="164" fontId="4" fillId="3" borderId="14" xfId="0" applyNumberFormat="1" applyFont="1" applyFill="1" applyBorder="1" applyAlignment="1">
      <alignment horizontal="right" vertical="center"/>
    </xf>
    <xf numFmtId="164" fontId="4" fillId="3" borderId="19"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xf>
    <xf numFmtId="164" fontId="19" fillId="2" borderId="1" xfId="1" quotePrefix="1" applyNumberFormat="1" applyFont="1" applyFill="1" applyBorder="1" applyAlignment="1">
      <alignment horizontal="center" vertical="center" wrapText="1"/>
    </xf>
    <xf numFmtId="164" fontId="4" fillId="3" borderId="14" xfId="0" applyNumberFormat="1" applyFont="1" applyFill="1" applyBorder="1" applyAlignment="1">
      <alignment horizontal="right" vertical="center" wrapText="1"/>
    </xf>
    <xf numFmtId="164" fontId="4" fillId="3" borderId="15" xfId="0" applyNumberFormat="1" applyFont="1" applyFill="1" applyBorder="1" applyAlignment="1">
      <alignment horizontal="right" vertical="center" wrapText="1"/>
    </xf>
    <xf numFmtId="164" fontId="4" fillId="3" borderId="21" xfId="0" applyNumberFormat="1" applyFont="1" applyFill="1" applyBorder="1" applyAlignment="1">
      <alignment horizontal="right" vertical="center"/>
    </xf>
    <xf numFmtId="164" fontId="4" fillId="3" borderId="22" xfId="0" applyNumberFormat="1" applyFont="1" applyFill="1" applyBorder="1" applyAlignment="1">
      <alignment horizontal="right" vertical="center"/>
    </xf>
    <xf numFmtId="164" fontId="4" fillId="3" borderId="20" xfId="0" applyNumberFormat="1" applyFont="1" applyFill="1" applyBorder="1" applyAlignment="1">
      <alignment horizontal="right" vertical="center"/>
    </xf>
    <xf numFmtId="164" fontId="4" fillId="3" borderId="16" xfId="0" applyNumberFormat="1" applyFont="1" applyFill="1" applyBorder="1" applyAlignment="1">
      <alignment horizontal="right" vertical="center"/>
    </xf>
    <xf numFmtId="164" fontId="6" fillId="0" borderId="13" xfId="0" applyNumberFormat="1" applyFont="1" applyBorder="1" applyAlignment="1">
      <alignment horizontal="right" vertical="center"/>
    </xf>
    <xf numFmtId="164" fontId="4" fillId="3" borderId="15" xfId="0" applyNumberFormat="1" applyFont="1" applyFill="1" applyBorder="1" applyAlignment="1">
      <alignment horizontal="right" vertical="center"/>
    </xf>
    <xf numFmtId="164" fontId="6" fillId="3" borderId="16" xfId="0" applyNumberFormat="1" applyFont="1" applyFill="1" applyBorder="1" applyAlignment="1">
      <alignment horizontal="right" vertical="center" wrapText="1"/>
    </xf>
    <xf numFmtId="164" fontId="6" fillId="3" borderId="14" xfId="0" applyNumberFormat="1" applyFont="1" applyFill="1" applyBorder="1" applyAlignment="1">
      <alignment horizontal="right" vertical="center" wrapText="1"/>
    </xf>
    <xf numFmtId="164" fontId="6" fillId="3" borderId="15" xfId="0" applyNumberFormat="1" applyFont="1" applyFill="1" applyBorder="1" applyAlignment="1">
      <alignment horizontal="right" vertical="center" wrapText="1"/>
    </xf>
    <xf numFmtId="165" fontId="26" fillId="4" borderId="15" xfId="0" applyNumberFormat="1" applyFont="1" applyFill="1" applyBorder="1" applyAlignment="1">
      <alignment horizontal="left" vertical="center" wrapText="1"/>
    </xf>
    <xf numFmtId="0" fontId="26" fillId="2" borderId="15" xfId="0"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0" fontId="28" fillId="3" borderId="15" xfId="0" applyFont="1" applyFill="1" applyBorder="1" applyAlignment="1">
      <alignment horizontal="left" vertical="center" wrapText="1"/>
    </xf>
    <xf numFmtId="165" fontId="26" fillId="4" borderId="1" xfId="0" applyNumberFormat="1" applyFont="1" applyFill="1" applyBorder="1" applyAlignment="1">
      <alignment horizontal="left" vertical="center" wrapText="1"/>
    </xf>
    <xf numFmtId="3" fontId="24" fillId="3" borderId="14" xfId="0" applyNumberFormat="1" applyFont="1" applyFill="1" applyBorder="1" applyAlignment="1">
      <alignment horizontal="right" vertical="center"/>
    </xf>
    <xf numFmtId="0" fontId="24" fillId="3" borderId="15" xfId="0" applyFont="1" applyFill="1" applyBorder="1" applyAlignment="1">
      <alignment horizontal="center" vertical="center"/>
    </xf>
    <xf numFmtId="0" fontId="24" fillId="3" borderId="15" xfId="0" applyFont="1" applyFill="1" applyBorder="1" applyAlignment="1">
      <alignment horizontal="left" vertical="center" wrapText="1"/>
    </xf>
    <xf numFmtId="0" fontId="24" fillId="3" borderId="19" xfId="0" applyFont="1" applyFill="1" applyBorder="1" applyAlignment="1">
      <alignment horizontal="center" vertical="center" wrapText="1"/>
    </xf>
    <xf numFmtId="164" fontId="24" fillId="3" borderId="15" xfId="0" applyNumberFormat="1" applyFont="1" applyFill="1" applyBorder="1" applyAlignment="1">
      <alignment horizontal="right" vertical="center"/>
    </xf>
    <xf numFmtId="164" fontId="7" fillId="0" borderId="13" xfId="0" applyNumberFormat="1" applyFont="1" applyBorder="1" applyAlignment="1">
      <alignment horizontal="right" vertical="center"/>
    </xf>
    <xf numFmtId="0" fontId="25"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164" fontId="24" fillId="3" borderId="1" xfId="0" applyNumberFormat="1" applyFont="1" applyFill="1" applyBorder="1" applyAlignment="1">
      <alignment horizontal="right" vertical="center"/>
    </xf>
    <xf numFmtId="164" fontId="25" fillId="3" borderId="1" xfId="0" applyNumberFormat="1" applyFont="1" applyFill="1" applyBorder="1" applyAlignment="1">
      <alignment horizontal="right" vertical="center"/>
    </xf>
    <xf numFmtId="0" fontId="24" fillId="3" borderId="23" xfId="0" applyFont="1" applyFill="1" applyBorder="1" applyAlignment="1">
      <alignment horizontal="left" vertical="center" wrapText="1"/>
    </xf>
    <xf numFmtId="0" fontId="24" fillId="3" borderId="8" xfId="0" applyFont="1" applyFill="1" applyBorder="1" applyAlignment="1">
      <alignment horizontal="center" vertical="center"/>
    </xf>
    <xf numFmtId="0" fontId="24" fillId="3" borderId="24" xfId="0" quotePrefix="1" applyFont="1" applyFill="1" applyBorder="1" applyAlignment="1">
      <alignment horizontal="center" vertical="center" wrapText="1"/>
    </xf>
    <xf numFmtId="0" fontId="6" fillId="0" borderId="7" xfId="0" applyFont="1" applyBorder="1" applyAlignment="1">
      <alignment horizontal="center" vertical="center" wrapText="1"/>
    </xf>
    <xf numFmtId="0" fontId="26" fillId="3" borderId="15" xfId="0" applyFont="1" applyFill="1" applyBorder="1" applyAlignment="1">
      <alignment horizontal="left" vertical="center" wrapText="1"/>
    </xf>
    <xf numFmtId="0" fontId="26" fillId="3" borderId="15" xfId="0" applyFont="1" applyFill="1" applyBorder="1" applyAlignment="1">
      <alignment horizontal="center" vertical="center" wrapText="1"/>
    </xf>
    <xf numFmtId="0" fontId="25" fillId="3" borderId="15" xfId="0" applyFont="1" applyFill="1" applyBorder="1" applyAlignment="1">
      <alignment horizontal="left" vertical="center" wrapText="1"/>
    </xf>
    <xf numFmtId="165" fontId="26" fillId="3" borderId="1" xfId="0" applyNumberFormat="1" applyFont="1" applyFill="1" applyBorder="1" applyAlignment="1">
      <alignment horizontal="left" vertical="center" wrapText="1"/>
    </xf>
    <xf numFmtId="165" fontId="26" fillId="3"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3" borderId="1" xfId="0" applyFont="1" applyFill="1" applyBorder="1" applyAlignment="1">
      <alignment horizontal="left" vertical="center" wrapText="1"/>
    </xf>
    <xf numFmtId="0" fontId="6" fillId="0" borderId="1" xfId="0" applyFont="1" applyBorder="1" applyAlignment="1">
      <alignment horizontal="left" vertical="center"/>
    </xf>
    <xf numFmtId="0" fontId="6" fillId="2" borderId="1" xfId="0" applyFont="1" applyFill="1" applyBorder="1" applyAlignment="1">
      <alignment horizontal="left" vertical="center" wrapText="1"/>
    </xf>
    <xf numFmtId="3" fontId="7" fillId="0" borderId="1" xfId="0" applyNumberFormat="1" applyFont="1" applyBorder="1" applyAlignment="1">
      <alignment horizontal="right" vertical="center"/>
    </xf>
    <xf numFmtId="3" fontId="4" fillId="3" borderId="1" xfId="0" applyNumberFormat="1" applyFont="1" applyFill="1" applyBorder="1" applyAlignment="1">
      <alignment horizontal="right" vertical="center"/>
    </xf>
    <xf numFmtId="0" fontId="6" fillId="0" borderId="1" xfId="0" applyFont="1" applyBorder="1" applyAlignment="1">
      <alignment horizontal="right"/>
    </xf>
    <xf numFmtId="0" fontId="6" fillId="2" borderId="1" xfId="0" applyFont="1" applyFill="1" applyBorder="1" applyAlignment="1">
      <alignment horizontal="right"/>
    </xf>
    <xf numFmtId="0" fontId="6" fillId="0" borderId="0" xfId="0" applyFont="1" applyBorder="1" applyAlignment="1">
      <alignment vertical="center"/>
    </xf>
    <xf numFmtId="164" fontId="4" fillId="3" borderId="16" xfId="0" applyNumberFormat="1" applyFont="1" applyFill="1" applyBorder="1" applyAlignment="1">
      <alignment horizontal="right" vertical="center" wrapText="1"/>
    </xf>
    <xf numFmtId="0" fontId="19" fillId="3" borderId="16" xfId="0" applyFont="1" applyFill="1" applyBorder="1" applyAlignment="1">
      <alignment horizontal="center" vertical="center"/>
    </xf>
    <xf numFmtId="0" fontId="6" fillId="0" borderId="13" xfId="0" applyFont="1" applyBorder="1" applyAlignment="1">
      <alignment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4" fillId="3" borderId="15" xfId="0" applyFont="1" applyFill="1" applyBorder="1" applyAlignment="1">
      <alignment vertical="center" wrapText="1"/>
    </xf>
    <xf numFmtId="0" fontId="4" fillId="3" borderId="15" xfId="0" quotePrefix="1" applyFont="1" applyFill="1" applyBorder="1" applyAlignment="1">
      <alignment horizontal="center" vertical="center" wrapText="1"/>
    </xf>
    <xf numFmtId="49" fontId="27" fillId="3" borderId="14" xfId="0" applyNumberFormat="1" applyFont="1" applyFill="1" applyBorder="1" applyAlignment="1">
      <alignment horizontal="left" vertical="center"/>
    </xf>
    <xf numFmtId="0" fontId="27" fillId="3" borderId="14" xfId="0" quotePrefix="1" applyFont="1" applyFill="1" applyBorder="1" applyAlignment="1">
      <alignment horizontal="center" vertical="center" wrapText="1"/>
    </xf>
    <xf numFmtId="0" fontId="6" fillId="3" borderId="14" xfId="0" quotePrefix="1" applyFont="1" applyFill="1" applyBorder="1" applyAlignment="1">
      <alignment horizontal="center" vertical="center" wrapText="1"/>
    </xf>
    <xf numFmtId="0" fontId="6" fillId="3" borderId="14" xfId="0" applyFont="1" applyFill="1" applyBorder="1" applyAlignment="1">
      <alignment vertical="center"/>
    </xf>
    <xf numFmtId="49" fontId="27" fillId="3" borderId="15" xfId="0" applyNumberFormat="1" applyFont="1" applyFill="1" applyBorder="1" applyAlignment="1">
      <alignment horizontal="left" vertical="center"/>
    </xf>
    <xf numFmtId="49" fontId="27" fillId="3" borderId="15"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3" fontId="10" fillId="0" borderId="1" xfId="1" applyNumberFormat="1" applyFont="1" applyBorder="1" applyAlignment="1">
      <alignment horizontal="center" vertical="center" wrapText="1"/>
    </xf>
    <xf numFmtId="3" fontId="10" fillId="0" borderId="4" xfId="1" applyNumberFormat="1" applyFont="1" applyBorder="1" applyAlignment="1">
      <alignment horizontal="center" vertical="center" wrapText="1"/>
    </xf>
    <xf numFmtId="3" fontId="10" fillId="0" borderId="8" xfId="1" applyNumberFormat="1" applyFont="1" applyBorder="1" applyAlignment="1">
      <alignment horizontal="center" vertical="center" wrapText="1"/>
    </xf>
    <xf numFmtId="3" fontId="10" fillId="0" borderId="13" xfId="1" applyNumberFormat="1" applyFont="1" applyBorder="1" applyAlignment="1">
      <alignment horizontal="center" vertical="center" wrapText="1"/>
    </xf>
    <xf numFmtId="3" fontId="10" fillId="0" borderId="10" xfId="1" applyNumberFormat="1" applyFont="1" applyBorder="1" applyAlignment="1">
      <alignment horizontal="center" vertical="center" wrapText="1"/>
    </xf>
    <xf numFmtId="3" fontId="10" fillId="0" borderId="11" xfId="1" applyNumberFormat="1" applyFont="1" applyBorder="1" applyAlignment="1">
      <alignment horizontal="center" vertical="center" wrapText="1"/>
    </xf>
    <xf numFmtId="3" fontId="10" fillId="0" borderId="12" xfId="1" applyNumberFormat="1"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xf>
    <xf numFmtId="0" fontId="8" fillId="0" borderId="0" xfId="0" applyFont="1" applyAlignment="1">
      <alignment horizontal="right"/>
    </xf>
    <xf numFmtId="3" fontId="10" fillId="0" borderId="2" xfId="1" applyNumberFormat="1" applyFont="1" applyBorder="1" applyAlignment="1">
      <alignment horizontal="center" vertical="center" wrapText="1"/>
    </xf>
    <xf numFmtId="3" fontId="10" fillId="0" borderId="5" xfId="1" applyNumberFormat="1" applyFont="1" applyBorder="1" applyAlignment="1">
      <alignment horizontal="center" vertical="center" wrapText="1"/>
    </xf>
    <xf numFmtId="3" fontId="10" fillId="0" borderId="3" xfId="1" applyNumberFormat="1" applyFont="1" applyBorder="1" applyAlignment="1">
      <alignment horizontal="center" vertical="center" wrapText="1"/>
    </xf>
    <xf numFmtId="3" fontId="10" fillId="0" borderId="6" xfId="1" applyNumberFormat="1" applyFont="1" applyBorder="1" applyAlignment="1">
      <alignment horizontal="center" vertical="center" wrapText="1"/>
    </xf>
    <xf numFmtId="3" fontId="10" fillId="0" borderId="9" xfId="1" applyNumberFormat="1" applyFont="1" applyBorder="1" applyAlignment="1">
      <alignment horizontal="center" vertical="center" wrapText="1"/>
    </xf>
    <xf numFmtId="3" fontId="10" fillId="0" borderId="7" xfId="1" applyNumberFormat="1" applyFont="1" applyBorder="1" applyAlignment="1">
      <alignment horizontal="center" vertical="center" wrapText="1"/>
    </xf>
    <xf numFmtId="3" fontId="4" fillId="2" borderId="4" xfId="1" applyNumberFormat="1" applyFont="1" applyFill="1" applyBorder="1" applyAlignment="1">
      <alignment horizontal="center" vertical="center" wrapText="1"/>
    </xf>
    <xf numFmtId="3" fontId="4" fillId="2" borderId="8" xfId="1" applyNumberFormat="1" applyFont="1" applyFill="1" applyBorder="1" applyAlignment="1">
      <alignment horizontal="center" vertical="center" wrapText="1"/>
    </xf>
    <xf numFmtId="3" fontId="4" fillId="2" borderId="13" xfId="1"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3" fontId="4" fillId="2" borderId="12" xfId="1" applyNumberFormat="1" applyFont="1" applyFill="1" applyBorder="1" applyAlignment="1">
      <alignment horizontal="center" vertical="center" wrapText="1"/>
    </xf>
    <xf numFmtId="3" fontId="4" fillId="2" borderId="11" xfId="1" applyNumberFormat="1"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3" fontId="4" fillId="0" borderId="4" xfId="1" applyNumberFormat="1" applyFont="1" applyBorder="1" applyAlignment="1">
      <alignment horizontal="center" vertical="center" wrapText="1"/>
    </xf>
    <xf numFmtId="3" fontId="4" fillId="0" borderId="8" xfId="1" applyNumberFormat="1" applyFont="1" applyBorder="1" applyAlignment="1">
      <alignment horizontal="center" vertical="center" wrapText="1"/>
    </xf>
    <xf numFmtId="3" fontId="4" fillId="0" borderId="13" xfId="1" applyNumberFormat="1" applyFont="1" applyBorder="1" applyAlignment="1">
      <alignment horizontal="center" vertical="center" wrapText="1"/>
    </xf>
    <xf numFmtId="3" fontId="5" fillId="2" borderId="1" xfId="1" applyNumberFormat="1" applyFont="1" applyFill="1" applyBorder="1" applyAlignment="1">
      <alignment horizontal="center" vertical="center" wrapText="1"/>
    </xf>
    <xf numFmtId="3" fontId="5" fillId="2" borderId="4" xfId="1" applyNumberFormat="1" applyFont="1" applyFill="1" applyBorder="1" applyAlignment="1">
      <alignment horizontal="center" vertical="center" wrapText="1"/>
    </xf>
    <xf numFmtId="3" fontId="5" fillId="2" borderId="8" xfId="1" applyNumberFormat="1" applyFont="1" applyFill="1" applyBorder="1" applyAlignment="1">
      <alignment horizontal="center" vertical="center" wrapText="1"/>
    </xf>
    <xf numFmtId="3" fontId="5" fillId="2" borderId="13" xfId="1" applyNumberFormat="1" applyFont="1" applyFill="1" applyBorder="1" applyAlignment="1">
      <alignment horizontal="center" vertical="center" wrapText="1"/>
    </xf>
    <xf numFmtId="0" fontId="7" fillId="0" borderId="0" xfId="0" applyFont="1" applyAlignment="1">
      <alignment horizontal="center" vertical="center"/>
    </xf>
    <xf numFmtId="3" fontId="4" fillId="2" borderId="2" xfId="1" applyNumberFormat="1" applyFont="1" applyFill="1" applyBorder="1" applyAlignment="1">
      <alignment horizontal="center" vertical="center" wrapText="1"/>
    </xf>
    <xf numFmtId="3" fontId="4" fillId="2" borderId="3" xfId="1" applyNumberFormat="1" applyFont="1" applyFill="1" applyBorder="1" applyAlignment="1">
      <alignment horizontal="center" vertical="center" wrapText="1"/>
    </xf>
    <xf numFmtId="3" fontId="4" fillId="2" borderId="6" xfId="1" applyNumberFormat="1" applyFont="1" applyFill="1" applyBorder="1" applyAlignment="1">
      <alignment horizontal="center" vertical="center" wrapText="1"/>
    </xf>
    <xf numFmtId="3" fontId="4" fillId="2" borderId="7" xfId="1"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3" fontId="4" fillId="2" borderId="9" xfId="1" applyNumberFormat="1"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right"/>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3" xfId="0" applyFont="1" applyFill="1" applyBorder="1" applyAlignment="1">
      <alignment horizontal="center" vertical="center" wrapText="1"/>
    </xf>
    <xf numFmtId="3" fontId="19" fillId="2" borderId="1" xfId="1" applyNumberFormat="1" applyFont="1" applyFill="1" applyBorder="1" applyAlignment="1">
      <alignment horizontal="center" vertical="center" wrapText="1"/>
    </xf>
    <xf numFmtId="3" fontId="19" fillId="2" borderId="2" xfId="1" applyNumberFormat="1" applyFont="1" applyFill="1" applyBorder="1" applyAlignment="1">
      <alignment horizontal="center" vertical="center" wrapText="1"/>
    </xf>
    <xf numFmtId="3" fontId="19" fillId="2" borderId="5" xfId="1" applyNumberFormat="1" applyFont="1" applyFill="1" applyBorder="1" applyAlignment="1">
      <alignment horizontal="center" vertical="center" wrapText="1"/>
    </xf>
    <xf numFmtId="3" fontId="19" fillId="2" borderId="3" xfId="1" applyNumberFormat="1" applyFont="1" applyFill="1" applyBorder="1" applyAlignment="1">
      <alignment horizontal="center" vertical="center" wrapText="1"/>
    </xf>
    <xf numFmtId="3" fontId="19" fillId="2" borderId="6" xfId="1" applyNumberFormat="1" applyFont="1" applyFill="1" applyBorder="1" applyAlignment="1">
      <alignment horizontal="center" vertical="center" wrapText="1"/>
    </xf>
    <xf numFmtId="3" fontId="19" fillId="2" borderId="9" xfId="1" applyNumberFormat="1" applyFont="1" applyFill="1" applyBorder="1" applyAlignment="1">
      <alignment horizontal="center" vertical="center" wrapText="1"/>
    </xf>
    <xf numFmtId="3" fontId="19" fillId="2" borderId="7" xfId="1" applyNumberFormat="1" applyFont="1" applyFill="1" applyBorder="1" applyAlignment="1">
      <alignment horizontal="center" vertical="center" wrapText="1"/>
    </xf>
    <xf numFmtId="3" fontId="19" fillId="2" borderId="4" xfId="1" applyNumberFormat="1" applyFont="1" applyFill="1" applyBorder="1" applyAlignment="1">
      <alignment horizontal="center" vertical="center" wrapText="1"/>
    </xf>
    <xf numFmtId="3" fontId="19" fillId="2" borderId="8" xfId="1" applyNumberFormat="1" applyFont="1" applyFill="1" applyBorder="1" applyAlignment="1">
      <alignment horizontal="center" vertical="center" wrapText="1"/>
    </xf>
    <xf numFmtId="3" fontId="19" fillId="2" borderId="13" xfId="1" applyNumberFormat="1" applyFont="1" applyFill="1" applyBorder="1" applyAlignment="1">
      <alignment horizontal="center" vertical="center" wrapText="1"/>
    </xf>
    <xf numFmtId="3" fontId="19" fillId="0" borderId="4" xfId="1" applyNumberFormat="1" applyFont="1" applyBorder="1" applyAlignment="1">
      <alignment horizontal="center" vertical="center" wrapText="1"/>
    </xf>
    <xf numFmtId="3" fontId="19" fillId="0" borderId="8" xfId="1" applyNumberFormat="1" applyFont="1" applyBorder="1" applyAlignment="1">
      <alignment horizontal="center" vertical="center" wrapText="1"/>
    </xf>
    <xf numFmtId="3" fontId="19" fillId="0" borderId="13" xfId="1" applyNumberFormat="1" applyFont="1" applyBorder="1" applyAlignment="1">
      <alignment horizontal="center" vertical="center" wrapText="1"/>
    </xf>
    <xf numFmtId="3" fontId="22" fillId="2" borderId="1" xfId="1" applyNumberFormat="1" applyFont="1" applyFill="1" applyBorder="1" applyAlignment="1">
      <alignment horizontal="center" vertical="center" wrapText="1"/>
    </xf>
    <xf numFmtId="3" fontId="22" fillId="2" borderId="4" xfId="1" applyNumberFormat="1" applyFont="1" applyFill="1" applyBorder="1" applyAlignment="1">
      <alignment horizontal="center" vertical="center" wrapText="1"/>
    </xf>
    <xf numFmtId="3" fontId="22" fillId="2" borderId="8" xfId="1" applyNumberFormat="1" applyFont="1" applyFill="1" applyBorder="1" applyAlignment="1">
      <alignment horizontal="center" vertical="center" wrapText="1"/>
    </xf>
    <xf numFmtId="3" fontId="22" fillId="2" borderId="13" xfId="1" applyNumberFormat="1" applyFont="1" applyFill="1" applyBorder="1" applyAlignment="1">
      <alignment horizontal="center" vertical="center" wrapText="1"/>
    </xf>
    <xf numFmtId="3" fontId="13" fillId="0" borderId="10" xfId="1" applyNumberFormat="1" applyFont="1" applyBorder="1" applyAlignment="1">
      <alignment horizontal="center" vertical="center" wrapText="1"/>
    </xf>
    <xf numFmtId="3" fontId="13" fillId="0" borderId="12" xfId="1" applyNumberFormat="1" applyFont="1" applyBorder="1" applyAlignment="1">
      <alignment horizontal="center" vertical="center" wrapText="1"/>
    </xf>
    <xf numFmtId="3" fontId="13" fillId="0" borderId="1" xfId="1" applyNumberFormat="1" applyFont="1" applyBorder="1" applyAlignment="1">
      <alignment horizontal="center" vertical="center" wrapText="1"/>
    </xf>
    <xf numFmtId="3" fontId="13" fillId="0" borderId="4" xfId="1" applyNumberFormat="1" applyFont="1" applyBorder="1" applyAlignment="1">
      <alignment horizontal="center" vertical="center" wrapText="1"/>
    </xf>
    <xf numFmtId="3" fontId="13" fillId="0" borderId="8" xfId="1" applyNumberFormat="1" applyFont="1" applyBorder="1" applyAlignment="1">
      <alignment horizontal="center" vertical="center" wrapText="1"/>
    </xf>
    <xf numFmtId="3" fontId="13" fillId="0" borderId="13" xfId="1" applyNumberFormat="1" applyFont="1" applyBorder="1" applyAlignment="1">
      <alignment horizontal="center" vertical="center" wrapText="1"/>
    </xf>
    <xf numFmtId="3" fontId="13" fillId="0" borderId="11" xfId="1" applyNumberFormat="1" applyFont="1" applyBorder="1" applyAlignment="1">
      <alignment horizontal="center" vertical="center" wrapText="1"/>
    </xf>
    <xf numFmtId="3" fontId="13" fillId="0" borderId="2" xfId="1" applyNumberFormat="1" applyFont="1" applyBorder="1" applyAlignment="1">
      <alignment horizontal="center" vertical="center" wrapText="1"/>
    </xf>
    <xf numFmtId="3" fontId="13" fillId="0" borderId="5" xfId="1" applyNumberFormat="1" applyFont="1" applyBorder="1" applyAlignment="1">
      <alignment horizontal="center" vertical="center" wrapText="1"/>
    </xf>
    <xf numFmtId="3" fontId="13" fillId="0" borderId="3" xfId="1" applyNumberFormat="1" applyFont="1" applyBorder="1" applyAlignment="1">
      <alignment horizontal="center" vertical="center" wrapText="1"/>
    </xf>
    <xf numFmtId="3" fontId="13" fillId="0" borderId="6" xfId="1" applyNumberFormat="1" applyFont="1" applyBorder="1" applyAlignment="1">
      <alignment horizontal="center" vertical="center" wrapText="1"/>
    </xf>
    <xf numFmtId="3" fontId="13" fillId="0" borderId="9" xfId="1" applyNumberFormat="1" applyFont="1" applyBorder="1" applyAlignment="1">
      <alignment horizontal="center" vertical="center" wrapText="1"/>
    </xf>
    <xf numFmtId="3" fontId="13" fillId="0" borderId="7" xfId="1" applyNumberFormat="1" applyFont="1" applyBorder="1" applyAlignment="1">
      <alignment horizontal="center" vertical="center" wrapText="1"/>
    </xf>
  </cellXfs>
  <cellStyles count="12">
    <cellStyle name="Comma 13" xfId="7"/>
    <cellStyle name="Comma 2 2" xfId="5"/>
    <cellStyle name="Comma 3" xfId="8"/>
    <cellStyle name="Normal" xfId="0" builtinId="0"/>
    <cellStyle name="Normal 11" xfId="10"/>
    <cellStyle name="Normal 2" xfId="6"/>
    <cellStyle name="Normal 2 2" xfId="4"/>
    <cellStyle name="Normal 2 2 2 2" xfId="11"/>
    <cellStyle name="Normal 3" xfId="2"/>
    <cellStyle name="Normal 4 2" xfId="9"/>
    <cellStyle name="Normal 7 2" xfId="3"/>
    <cellStyle name="Normal_Bieu mau (CV )"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3"/>
  <sheetViews>
    <sheetView zoomScale="40" zoomScaleNormal="40" workbookViewId="0">
      <selection activeCell="A4" sqref="A4:AT4"/>
    </sheetView>
  </sheetViews>
  <sheetFormatPr defaultRowHeight="15"/>
  <cols>
    <col min="1" max="1" width="6.140625" customWidth="1"/>
    <col min="2" max="2" width="25.28515625" customWidth="1"/>
    <col min="19" max="19" width="10.5703125" customWidth="1"/>
    <col min="24" max="24" width="10" customWidth="1"/>
    <col min="25" max="25" width="10.5703125" customWidth="1"/>
    <col min="29" max="30" width="10.42578125" customWidth="1"/>
    <col min="34" max="39" width="11.85546875" customWidth="1"/>
    <col min="40" max="45" width="11.28515625" customWidth="1"/>
  </cols>
  <sheetData>
    <row r="1" spans="1:46" ht="15.75">
      <c r="A1" s="223" t="s">
        <v>128</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row>
    <row r="2" spans="1:46" s="49" customFormat="1" ht="15.75">
      <c r="A2" s="224" t="s">
        <v>129</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row>
    <row r="3" spans="1:46" ht="15.75">
      <c r="A3" s="225" t="e">
        <f>#REF!</f>
        <v>#REF!</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spans="1:46" ht="15.75">
      <c r="A4" s="226" t="s">
        <v>30</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row>
    <row r="5" spans="1:46" ht="15" customHeight="1">
      <c r="A5" s="217" t="s">
        <v>130</v>
      </c>
      <c r="B5" s="217" t="s">
        <v>1</v>
      </c>
      <c r="C5" s="217" t="s">
        <v>131</v>
      </c>
      <c r="D5" s="217" t="s">
        <v>132</v>
      </c>
      <c r="E5" s="217" t="s">
        <v>133</v>
      </c>
      <c r="F5" s="227" t="s">
        <v>5</v>
      </c>
      <c r="G5" s="228"/>
      <c r="H5" s="228"/>
      <c r="I5" s="228"/>
      <c r="J5" s="228"/>
      <c r="K5" s="228"/>
      <c r="L5" s="228"/>
      <c r="M5" s="228"/>
      <c r="N5" s="229"/>
      <c r="O5" s="227" t="s">
        <v>7</v>
      </c>
      <c r="P5" s="228"/>
      <c r="Q5" s="228"/>
      <c r="R5" s="228"/>
      <c r="S5" s="228"/>
      <c r="T5" s="229"/>
      <c r="U5" s="220" t="s">
        <v>62</v>
      </c>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2"/>
      <c r="AT5" s="216" t="s">
        <v>13</v>
      </c>
    </row>
    <row r="6" spans="1:46" ht="15" customHeight="1">
      <c r="A6" s="218"/>
      <c r="B6" s="218"/>
      <c r="C6" s="218"/>
      <c r="D6" s="218"/>
      <c r="E6" s="218"/>
      <c r="F6" s="230"/>
      <c r="G6" s="231"/>
      <c r="H6" s="231"/>
      <c r="I6" s="231"/>
      <c r="J6" s="231"/>
      <c r="K6" s="231"/>
      <c r="L6" s="231"/>
      <c r="M6" s="231"/>
      <c r="N6" s="232"/>
      <c r="O6" s="230"/>
      <c r="P6" s="231"/>
      <c r="Q6" s="231"/>
      <c r="R6" s="231"/>
      <c r="S6" s="231"/>
      <c r="T6" s="232"/>
      <c r="U6" s="220" t="s">
        <v>8</v>
      </c>
      <c r="V6" s="221"/>
      <c r="W6" s="221"/>
      <c r="X6" s="221"/>
      <c r="Y6" s="222"/>
      <c r="Z6" s="220" t="s">
        <v>9</v>
      </c>
      <c r="AA6" s="221"/>
      <c r="AB6" s="221"/>
      <c r="AC6" s="221"/>
      <c r="AD6" s="222"/>
      <c r="AE6" s="220" t="s">
        <v>10</v>
      </c>
      <c r="AF6" s="221"/>
      <c r="AG6" s="221"/>
      <c r="AH6" s="221"/>
      <c r="AI6" s="222"/>
      <c r="AJ6" s="220" t="s">
        <v>11</v>
      </c>
      <c r="AK6" s="221"/>
      <c r="AL6" s="221"/>
      <c r="AM6" s="221"/>
      <c r="AN6" s="222"/>
      <c r="AO6" s="220" t="s">
        <v>12</v>
      </c>
      <c r="AP6" s="221"/>
      <c r="AQ6" s="221"/>
      <c r="AR6" s="221"/>
      <c r="AS6" s="222"/>
      <c r="AT6" s="216"/>
    </row>
    <row r="7" spans="1:46">
      <c r="A7" s="218"/>
      <c r="B7" s="218"/>
      <c r="C7" s="218"/>
      <c r="D7" s="218"/>
      <c r="E7" s="218"/>
      <c r="F7" s="216" t="s">
        <v>134</v>
      </c>
      <c r="G7" s="216" t="s">
        <v>17</v>
      </c>
      <c r="H7" s="216"/>
      <c r="I7" s="216"/>
      <c r="J7" s="216"/>
      <c r="K7" s="216"/>
      <c r="L7" s="216"/>
      <c r="M7" s="216"/>
      <c r="N7" s="216"/>
      <c r="O7" s="216" t="s">
        <v>135</v>
      </c>
      <c r="P7" s="216" t="s">
        <v>136</v>
      </c>
      <c r="Q7" s="216"/>
      <c r="R7" s="216"/>
      <c r="S7" s="216"/>
      <c r="T7" s="216"/>
      <c r="U7" s="216" t="s">
        <v>137</v>
      </c>
      <c r="V7" s="216"/>
      <c r="W7" s="216" t="s">
        <v>21</v>
      </c>
      <c r="X7" s="216"/>
      <c r="Y7" s="216"/>
      <c r="Z7" s="216" t="s">
        <v>137</v>
      </c>
      <c r="AA7" s="216"/>
      <c r="AB7" s="216" t="s">
        <v>21</v>
      </c>
      <c r="AC7" s="216"/>
      <c r="AD7" s="216"/>
      <c r="AE7" s="216" t="s">
        <v>137</v>
      </c>
      <c r="AF7" s="216"/>
      <c r="AG7" s="216" t="s">
        <v>21</v>
      </c>
      <c r="AH7" s="216"/>
      <c r="AI7" s="216"/>
      <c r="AJ7" s="216" t="s">
        <v>137</v>
      </c>
      <c r="AK7" s="216"/>
      <c r="AL7" s="216" t="s">
        <v>138</v>
      </c>
      <c r="AM7" s="216"/>
      <c r="AN7" s="216"/>
      <c r="AO7" s="216" t="s">
        <v>139</v>
      </c>
      <c r="AP7" s="216"/>
      <c r="AQ7" s="216" t="s">
        <v>138</v>
      </c>
      <c r="AR7" s="216"/>
      <c r="AS7" s="216"/>
      <c r="AT7" s="216"/>
    </row>
    <row r="8" spans="1:46">
      <c r="A8" s="218"/>
      <c r="B8" s="218"/>
      <c r="C8" s="218"/>
      <c r="D8" s="218"/>
      <c r="E8" s="218"/>
      <c r="F8" s="216"/>
      <c r="G8" s="216" t="s">
        <v>140</v>
      </c>
      <c r="H8" s="216" t="s">
        <v>136</v>
      </c>
      <c r="I8" s="216"/>
      <c r="J8" s="216"/>
      <c r="K8" s="216"/>
      <c r="L8" s="216"/>
      <c r="M8" s="216"/>
      <c r="N8" s="216"/>
      <c r="O8" s="216"/>
      <c r="P8" s="216" t="s">
        <v>141</v>
      </c>
      <c r="Q8" s="216"/>
      <c r="R8" s="220" t="s">
        <v>46</v>
      </c>
      <c r="S8" s="221"/>
      <c r="T8" s="222"/>
      <c r="U8" s="217" t="s">
        <v>23</v>
      </c>
      <c r="V8" s="217" t="s">
        <v>31</v>
      </c>
      <c r="W8" s="217" t="s">
        <v>23</v>
      </c>
      <c r="X8" s="216" t="s">
        <v>25</v>
      </c>
      <c r="Y8" s="216"/>
      <c r="Z8" s="217" t="s">
        <v>23</v>
      </c>
      <c r="AA8" s="217" t="s">
        <v>32</v>
      </c>
      <c r="AB8" s="217" t="s">
        <v>23</v>
      </c>
      <c r="AC8" s="216" t="s">
        <v>25</v>
      </c>
      <c r="AD8" s="216"/>
      <c r="AE8" s="217" t="s">
        <v>23</v>
      </c>
      <c r="AF8" s="217" t="s">
        <v>69</v>
      </c>
      <c r="AG8" s="217" t="s">
        <v>23</v>
      </c>
      <c r="AH8" s="216" t="s">
        <v>25</v>
      </c>
      <c r="AI8" s="216"/>
      <c r="AJ8" s="217" t="s">
        <v>23</v>
      </c>
      <c r="AK8" s="217" t="s">
        <v>72</v>
      </c>
      <c r="AL8" s="217" t="s">
        <v>23</v>
      </c>
      <c r="AM8" s="216" t="s">
        <v>25</v>
      </c>
      <c r="AN8" s="216"/>
      <c r="AO8" s="217" t="s">
        <v>23</v>
      </c>
      <c r="AP8" s="217" t="s">
        <v>75</v>
      </c>
      <c r="AQ8" s="217" t="s">
        <v>23</v>
      </c>
      <c r="AR8" s="216" t="s">
        <v>25</v>
      </c>
      <c r="AS8" s="216"/>
      <c r="AT8" s="216"/>
    </row>
    <row r="9" spans="1:46" ht="15" customHeight="1">
      <c r="A9" s="218"/>
      <c r="B9" s="218"/>
      <c r="C9" s="218"/>
      <c r="D9" s="218"/>
      <c r="E9" s="218"/>
      <c r="F9" s="216"/>
      <c r="G9" s="216"/>
      <c r="H9" s="220" t="s">
        <v>141</v>
      </c>
      <c r="I9" s="221"/>
      <c r="J9" s="222"/>
      <c r="K9" s="216" t="s">
        <v>142</v>
      </c>
      <c r="L9" s="216"/>
      <c r="M9" s="216"/>
      <c r="N9" s="216"/>
      <c r="O9" s="216"/>
      <c r="P9" s="216" t="s">
        <v>23</v>
      </c>
      <c r="Q9" s="216" t="s">
        <v>143</v>
      </c>
      <c r="R9" s="216" t="s">
        <v>23</v>
      </c>
      <c r="S9" s="217" t="s">
        <v>144</v>
      </c>
      <c r="T9" s="217" t="s">
        <v>145</v>
      </c>
      <c r="U9" s="218"/>
      <c r="V9" s="218"/>
      <c r="W9" s="218"/>
      <c r="X9" s="216" t="s">
        <v>67</v>
      </c>
      <c r="Y9" s="216" t="s">
        <v>84</v>
      </c>
      <c r="Z9" s="218"/>
      <c r="AA9" s="218"/>
      <c r="AB9" s="218"/>
      <c r="AC9" s="216" t="s">
        <v>68</v>
      </c>
      <c r="AD9" s="216" t="s">
        <v>85</v>
      </c>
      <c r="AE9" s="218"/>
      <c r="AF9" s="218"/>
      <c r="AG9" s="218"/>
      <c r="AH9" s="216" t="s">
        <v>71</v>
      </c>
      <c r="AI9" s="216" t="s">
        <v>86</v>
      </c>
      <c r="AJ9" s="218"/>
      <c r="AK9" s="218"/>
      <c r="AL9" s="218"/>
      <c r="AM9" s="216" t="s">
        <v>73</v>
      </c>
      <c r="AN9" s="216" t="s">
        <v>87</v>
      </c>
      <c r="AO9" s="218"/>
      <c r="AP9" s="218"/>
      <c r="AQ9" s="218"/>
      <c r="AR9" s="216" t="s">
        <v>76</v>
      </c>
      <c r="AS9" s="216" t="s">
        <v>88</v>
      </c>
      <c r="AT9" s="216"/>
    </row>
    <row r="10" spans="1:46">
      <c r="A10" s="218"/>
      <c r="B10" s="218"/>
      <c r="C10" s="218"/>
      <c r="D10" s="218"/>
      <c r="E10" s="218"/>
      <c r="F10" s="216"/>
      <c r="G10" s="216"/>
      <c r="H10" s="216" t="s">
        <v>146</v>
      </c>
      <c r="I10" s="220" t="s">
        <v>25</v>
      </c>
      <c r="J10" s="222"/>
      <c r="K10" s="216" t="s">
        <v>147</v>
      </c>
      <c r="L10" s="216" t="s">
        <v>148</v>
      </c>
      <c r="M10" s="216"/>
      <c r="N10" s="216"/>
      <c r="O10" s="216"/>
      <c r="P10" s="216"/>
      <c r="Q10" s="216"/>
      <c r="R10" s="216"/>
      <c r="S10" s="218"/>
      <c r="T10" s="218"/>
      <c r="U10" s="218"/>
      <c r="V10" s="218"/>
      <c r="W10" s="218"/>
      <c r="X10" s="216"/>
      <c r="Y10" s="216"/>
      <c r="Z10" s="218"/>
      <c r="AA10" s="218"/>
      <c r="AB10" s="218"/>
      <c r="AC10" s="216"/>
      <c r="AD10" s="216"/>
      <c r="AE10" s="218"/>
      <c r="AF10" s="218"/>
      <c r="AG10" s="218"/>
      <c r="AH10" s="216"/>
      <c r="AI10" s="216"/>
      <c r="AJ10" s="218"/>
      <c r="AK10" s="218"/>
      <c r="AL10" s="218"/>
      <c r="AM10" s="216"/>
      <c r="AN10" s="216"/>
      <c r="AO10" s="218"/>
      <c r="AP10" s="218"/>
      <c r="AQ10" s="218"/>
      <c r="AR10" s="216"/>
      <c r="AS10" s="216"/>
      <c r="AT10" s="216"/>
    </row>
    <row r="11" spans="1:46" ht="15" customHeight="1">
      <c r="A11" s="218"/>
      <c r="B11" s="218"/>
      <c r="C11" s="218"/>
      <c r="D11" s="218"/>
      <c r="E11" s="218"/>
      <c r="F11" s="216"/>
      <c r="G11" s="216"/>
      <c r="H11" s="216"/>
      <c r="I11" s="217" t="s">
        <v>44</v>
      </c>
      <c r="J11" s="217" t="s">
        <v>45</v>
      </c>
      <c r="K11" s="216"/>
      <c r="L11" s="216" t="s">
        <v>23</v>
      </c>
      <c r="M11" s="216" t="s">
        <v>25</v>
      </c>
      <c r="N11" s="216"/>
      <c r="O11" s="216"/>
      <c r="P11" s="216"/>
      <c r="Q11" s="216"/>
      <c r="R11" s="216"/>
      <c r="S11" s="218"/>
      <c r="T11" s="218"/>
      <c r="U11" s="218"/>
      <c r="V11" s="218"/>
      <c r="W11" s="218"/>
      <c r="X11" s="216"/>
      <c r="Y11" s="216"/>
      <c r="Z11" s="218"/>
      <c r="AA11" s="218"/>
      <c r="AB11" s="218"/>
      <c r="AC11" s="216"/>
      <c r="AD11" s="216"/>
      <c r="AE11" s="218"/>
      <c r="AF11" s="218"/>
      <c r="AG11" s="218"/>
      <c r="AH11" s="216"/>
      <c r="AI11" s="216"/>
      <c r="AJ11" s="218"/>
      <c r="AK11" s="218"/>
      <c r="AL11" s="218"/>
      <c r="AM11" s="216"/>
      <c r="AN11" s="216"/>
      <c r="AO11" s="218"/>
      <c r="AP11" s="218"/>
      <c r="AQ11" s="218"/>
      <c r="AR11" s="216"/>
      <c r="AS11" s="216"/>
      <c r="AT11" s="216"/>
    </row>
    <row r="12" spans="1:46">
      <c r="A12" s="218"/>
      <c r="B12" s="218"/>
      <c r="C12" s="218"/>
      <c r="D12" s="218"/>
      <c r="E12" s="218"/>
      <c r="F12" s="216"/>
      <c r="G12" s="216"/>
      <c r="H12" s="216"/>
      <c r="I12" s="218"/>
      <c r="J12" s="218"/>
      <c r="K12" s="216"/>
      <c r="L12" s="216"/>
      <c r="M12" s="216" t="s">
        <v>149</v>
      </c>
      <c r="N12" s="216" t="s">
        <v>145</v>
      </c>
      <c r="O12" s="216"/>
      <c r="P12" s="216"/>
      <c r="Q12" s="216"/>
      <c r="R12" s="216"/>
      <c r="S12" s="218"/>
      <c r="T12" s="218"/>
      <c r="U12" s="218"/>
      <c r="V12" s="218"/>
      <c r="W12" s="218"/>
      <c r="X12" s="216"/>
      <c r="Y12" s="216"/>
      <c r="Z12" s="218"/>
      <c r="AA12" s="218"/>
      <c r="AB12" s="218"/>
      <c r="AC12" s="216"/>
      <c r="AD12" s="216"/>
      <c r="AE12" s="218"/>
      <c r="AF12" s="218"/>
      <c r="AG12" s="218"/>
      <c r="AH12" s="216"/>
      <c r="AI12" s="216"/>
      <c r="AJ12" s="218"/>
      <c r="AK12" s="218"/>
      <c r="AL12" s="218"/>
      <c r="AM12" s="216"/>
      <c r="AN12" s="216"/>
      <c r="AO12" s="218"/>
      <c r="AP12" s="218"/>
      <c r="AQ12" s="218"/>
      <c r="AR12" s="216"/>
      <c r="AS12" s="216"/>
      <c r="AT12" s="216"/>
    </row>
    <row r="13" spans="1:46">
      <c r="A13" s="219"/>
      <c r="B13" s="219"/>
      <c r="C13" s="219"/>
      <c r="D13" s="219"/>
      <c r="E13" s="219"/>
      <c r="F13" s="216"/>
      <c r="G13" s="216"/>
      <c r="H13" s="216"/>
      <c r="I13" s="219"/>
      <c r="J13" s="219"/>
      <c r="K13" s="216"/>
      <c r="L13" s="216"/>
      <c r="M13" s="216"/>
      <c r="N13" s="216"/>
      <c r="O13" s="216"/>
      <c r="P13" s="216"/>
      <c r="Q13" s="216"/>
      <c r="R13" s="216"/>
      <c r="S13" s="219"/>
      <c r="T13" s="219"/>
      <c r="U13" s="219"/>
      <c r="V13" s="219"/>
      <c r="W13" s="219"/>
      <c r="X13" s="216"/>
      <c r="Y13" s="216"/>
      <c r="Z13" s="219"/>
      <c r="AA13" s="219"/>
      <c r="AB13" s="219"/>
      <c r="AC13" s="216"/>
      <c r="AD13" s="216"/>
      <c r="AE13" s="219"/>
      <c r="AF13" s="219"/>
      <c r="AG13" s="219"/>
      <c r="AH13" s="216"/>
      <c r="AI13" s="216"/>
      <c r="AJ13" s="219"/>
      <c r="AK13" s="219"/>
      <c r="AL13" s="219"/>
      <c r="AM13" s="216"/>
      <c r="AN13" s="216"/>
      <c r="AO13" s="219"/>
      <c r="AP13" s="219"/>
      <c r="AQ13" s="219"/>
      <c r="AR13" s="216"/>
      <c r="AS13" s="216"/>
      <c r="AT13" s="216"/>
    </row>
    <row r="14" spans="1:46">
      <c r="A14" s="50">
        <v>1</v>
      </c>
      <c r="B14" s="50">
        <v>2</v>
      </c>
      <c r="C14" s="50">
        <v>3</v>
      </c>
      <c r="D14" s="50">
        <v>4</v>
      </c>
      <c r="E14" s="50">
        <v>5</v>
      </c>
      <c r="F14" s="50">
        <v>6</v>
      </c>
      <c r="G14" s="50">
        <v>7</v>
      </c>
      <c r="H14" s="50">
        <v>8</v>
      </c>
      <c r="I14" s="50">
        <v>9</v>
      </c>
      <c r="J14" s="50">
        <v>10</v>
      </c>
      <c r="K14" s="50">
        <v>11</v>
      </c>
      <c r="L14" s="50">
        <v>12</v>
      </c>
      <c r="M14" s="50">
        <v>13</v>
      </c>
      <c r="N14" s="50">
        <v>14</v>
      </c>
      <c r="O14" s="50">
        <v>15</v>
      </c>
      <c r="P14" s="50">
        <v>16</v>
      </c>
      <c r="Q14" s="50">
        <v>17</v>
      </c>
      <c r="R14" s="50">
        <v>18</v>
      </c>
      <c r="S14" s="50">
        <v>19</v>
      </c>
      <c r="T14" s="50">
        <v>20</v>
      </c>
      <c r="U14" s="50">
        <v>21</v>
      </c>
      <c r="V14" s="50">
        <v>22</v>
      </c>
      <c r="W14" s="50">
        <v>23</v>
      </c>
      <c r="X14" s="50">
        <v>24</v>
      </c>
      <c r="Y14" s="50">
        <v>25</v>
      </c>
      <c r="Z14" s="50">
        <v>26</v>
      </c>
      <c r="AA14" s="50">
        <v>27</v>
      </c>
      <c r="AB14" s="50">
        <v>28</v>
      </c>
      <c r="AC14" s="50">
        <v>29</v>
      </c>
      <c r="AD14" s="50">
        <v>30</v>
      </c>
      <c r="AE14" s="50">
        <v>31</v>
      </c>
      <c r="AF14" s="50">
        <v>32</v>
      </c>
      <c r="AG14" s="50">
        <v>33</v>
      </c>
      <c r="AH14" s="50">
        <v>34</v>
      </c>
      <c r="AI14" s="50">
        <v>35</v>
      </c>
      <c r="AJ14" s="50">
        <v>36</v>
      </c>
      <c r="AK14" s="50">
        <v>37</v>
      </c>
      <c r="AL14" s="50">
        <v>38</v>
      </c>
      <c r="AM14" s="50">
        <v>39</v>
      </c>
      <c r="AN14" s="50">
        <v>40</v>
      </c>
      <c r="AO14" s="50">
        <v>41</v>
      </c>
      <c r="AP14" s="50">
        <v>42</v>
      </c>
      <c r="AQ14" s="50">
        <v>43</v>
      </c>
      <c r="AR14" s="50">
        <v>44</v>
      </c>
      <c r="AS14" s="50">
        <v>45</v>
      </c>
      <c r="AT14" s="50">
        <v>46</v>
      </c>
    </row>
    <row r="15" spans="1:46">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row>
    <row r="16" spans="1:46">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row>
    <row r="17" spans="1:46">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46">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row>
    <row r="19" spans="1:46">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row>
    <row r="20" spans="1:46">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row>
    <row r="21" spans="1:46">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row>
    <row r="22" spans="1:46">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row>
    <row r="23" spans="1:46">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row>
  </sheetData>
  <mergeCells count="83">
    <mergeCell ref="A1:AT1"/>
    <mergeCell ref="A2:AT2"/>
    <mergeCell ref="A3:AT3"/>
    <mergeCell ref="A4:AT4"/>
    <mergeCell ref="A5:A13"/>
    <mergeCell ref="B5:B13"/>
    <mergeCell ref="C5:C13"/>
    <mergeCell ref="D5:D13"/>
    <mergeCell ref="E5:E13"/>
    <mergeCell ref="F5:N6"/>
    <mergeCell ref="O5:T6"/>
    <mergeCell ref="U5:AS5"/>
    <mergeCell ref="AT5:AT13"/>
    <mergeCell ref="U6:Y6"/>
    <mergeCell ref="Z6:AD6"/>
    <mergeCell ref="AE6:AI6"/>
    <mergeCell ref="AO6:AS6"/>
    <mergeCell ref="Z7:AA7"/>
    <mergeCell ref="AB7:AD7"/>
    <mergeCell ref="AQ7:AS7"/>
    <mergeCell ref="AE7:AF7"/>
    <mergeCell ref="AG7:AI7"/>
    <mergeCell ref="AJ7:AK7"/>
    <mergeCell ref="AL7:AN7"/>
    <mergeCell ref="AO7:AP7"/>
    <mergeCell ref="AJ6:AN6"/>
    <mergeCell ref="H10:H13"/>
    <mergeCell ref="I10:J10"/>
    <mergeCell ref="K10:K13"/>
    <mergeCell ref="L10:N10"/>
    <mergeCell ref="I11:I13"/>
    <mergeCell ref="J11:J13"/>
    <mergeCell ref="L11:L13"/>
    <mergeCell ref="M11:N11"/>
    <mergeCell ref="W7:Y7"/>
    <mergeCell ref="V8:V13"/>
    <mergeCell ref="W8:W13"/>
    <mergeCell ref="F7:F13"/>
    <mergeCell ref="G7:N7"/>
    <mergeCell ref="O7:O13"/>
    <mergeCell ref="P7:T7"/>
    <mergeCell ref="G8:G13"/>
    <mergeCell ref="H8:N8"/>
    <mergeCell ref="P8:Q8"/>
    <mergeCell ref="R8:T8"/>
    <mergeCell ref="U8:U13"/>
    <mergeCell ref="H9:J9"/>
    <mergeCell ref="K9:N9"/>
    <mergeCell ref="T9:T13"/>
    <mergeCell ref="M12:M13"/>
    <mergeCell ref="AL8:AL13"/>
    <mergeCell ref="AG8:AG13"/>
    <mergeCell ref="AH8:AI8"/>
    <mergeCell ref="AC9:AC13"/>
    <mergeCell ref="AD9:AD13"/>
    <mergeCell ref="AH9:AH13"/>
    <mergeCell ref="AI9:AI13"/>
    <mergeCell ref="AA8:AA13"/>
    <mergeCell ref="Z8:Z13"/>
    <mergeCell ref="Y9:Y13"/>
    <mergeCell ref="AB8:AB13"/>
    <mergeCell ref="AC8:AD8"/>
    <mergeCell ref="X9:X13"/>
    <mergeCell ref="P9:P13"/>
    <mergeCell ref="Q9:Q13"/>
    <mergeCell ref="R9:R13"/>
    <mergeCell ref="S9:S13"/>
    <mergeCell ref="U7:V7"/>
    <mergeCell ref="N12:N13"/>
    <mergeCell ref="AE8:AE13"/>
    <mergeCell ref="AR9:AR13"/>
    <mergeCell ref="AS9:AS13"/>
    <mergeCell ref="AQ8:AQ13"/>
    <mergeCell ref="AR8:AS8"/>
    <mergeCell ref="AJ8:AJ13"/>
    <mergeCell ref="AK8:AK13"/>
    <mergeCell ref="AO8:AO13"/>
    <mergeCell ref="AP8:AP13"/>
    <mergeCell ref="AM9:AM13"/>
    <mergeCell ref="AN9:AN13"/>
    <mergeCell ref="AM8:AN8"/>
    <mergeCell ref="AF8:AF13"/>
    <mergeCell ref="X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zoomScale="55" zoomScaleNormal="55" workbookViewId="0">
      <selection activeCell="I18" sqref="I18"/>
    </sheetView>
  </sheetViews>
  <sheetFormatPr defaultRowHeight="15.75"/>
  <cols>
    <col min="1" max="1" width="5.42578125" style="4" customWidth="1"/>
    <col min="2" max="2" width="35" style="2" customWidth="1"/>
    <col min="3" max="3" width="9.85546875" style="2" customWidth="1"/>
    <col min="4" max="7" width="9.140625" style="2"/>
    <col min="8" max="8" width="12.140625" style="2" customWidth="1"/>
    <col min="9" max="12" width="13" style="2" customWidth="1"/>
    <col min="13" max="15" width="9.140625" style="2"/>
    <col min="16" max="19" width="11.5703125" style="2" customWidth="1"/>
    <col min="20" max="20" width="15.140625" style="2" customWidth="1"/>
    <col min="21" max="24" width="11.5703125" style="2" customWidth="1"/>
    <col min="25" max="25" width="15.28515625" style="2" customWidth="1"/>
    <col min="26" max="29" width="11.5703125" style="2" customWidth="1"/>
    <col min="30" max="30" width="13.85546875" style="2" customWidth="1"/>
    <col min="31" max="34" width="11.5703125" style="2" customWidth="1"/>
    <col min="35" max="35" width="14" style="2" customWidth="1"/>
    <col min="36" max="39" width="10.7109375" style="2" customWidth="1"/>
    <col min="40" max="40" width="14.28515625" style="2" customWidth="1"/>
    <col min="41" max="16384" width="9.140625" style="2"/>
  </cols>
  <sheetData>
    <row r="1" spans="1:41" s="5" customFormat="1">
      <c r="A1" s="223" t="s">
        <v>150</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row>
    <row r="2" spans="1:41" ht="33" customHeight="1">
      <c r="A2" s="224" t="s">
        <v>151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row>
    <row r="3" spans="1:41">
      <c r="A3" s="225" t="e">
        <f>#REF!</f>
        <v>#REF!</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row>
    <row r="4" spans="1:41">
      <c r="A4" s="226" t="s">
        <v>30</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row>
    <row r="5" spans="1:41" ht="15.75" customHeight="1">
      <c r="A5" s="239" t="s">
        <v>0</v>
      </c>
      <c r="B5" s="239" t="s">
        <v>1</v>
      </c>
      <c r="C5" s="233" t="s">
        <v>65</v>
      </c>
      <c r="D5" s="239" t="s">
        <v>2</v>
      </c>
      <c r="E5" s="248" t="s">
        <v>3</v>
      </c>
      <c r="F5" s="249"/>
      <c r="G5" s="233" t="s">
        <v>4</v>
      </c>
      <c r="H5" s="239" t="s">
        <v>5</v>
      </c>
      <c r="I5" s="239"/>
      <c r="J5" s="239"/>
      <c r="K5" s="239" t="s">
        <v>6</v>
      </c>
      <c r="L5" s="239"/>
      <c r="M5" s="248" t="s">
        <v>66</v>
      </c>
      <c r="N5" s="252"/>
      <c r="O5" s="249"/>
      <c r="P5" s="236" t="s">
        <v>62</v>
      </c>
      <c r="Q5" s="238"/>
      <c r="R5" s="238"/>
      <c r="S5" s="238"/>
      <c r="T5" s="238"/>
      <c r="U5" s="238"/>
      <c r="V5" s="238"/>
      <c r="W5" s="238"/>
      <c r="X5" s="238"/>
      <c r="Y5" s="238"/>
      <c r="Z5" s="238"/>
      <c r="AA5" s="238"/>
      <c r="AB5" s="238"/>
      <c r="AC5" s="238"/>
      <c r="AD5" s="238"/>
      <c r="AE5" s="238"/>
      <c r="AF5" s="238"/>
      <c r="AG5" s="238"/>
      <c r="AH5" s="238"/>
      <c r="AI5" s="238"/>
      <c r="AJ5" s="238"/>
      <c r="AK5" s="238"/>
      <c r="AL5" s="238"/>
      <c r="AM5" s="238"/>
      <c r="AN5" s="237"/>
      <c r="AO5" s="239" t="s">
        <v>13</v>
      </c>
    </row>
    <row r="6" spans="1:41" ht="36.75" customHeight="1">
      <c r="A6" s="239"/>
      <c r="B6" s="239"/>
      <c r="C6" s="234"/>
      <c r="D6" s="239"/>
      <c r="E6" s="250"/>
      <c r="F6" s="251"/>
      <c r="G6" s="234"/>
      <c r="H6" s="239"/>
      <c r="I6" s="239"/>
      <c r="J6" s="239"/>
      <c r="K6" s="239"/>
      <c r="L6" s="239"/>
      <c r="M6" s="250"/>
      <c r="N6" s="253"/>
      <c r="O6" s="251"/>
      <c r="P6" s="236" t="s">
        <v>8</v>
      </c>
      <c r="Q6" s="238"/>
      <c r="R6" s="238"/>
      <c r="S6" s="238"/>
      <c r="T6" s="237"/>
      <c r="U6" s="236" t="s">
        <v>9</v>
      </c>
      <c r="V6" s="238"/>
      <c r="W6" s="238"/>
      <c r="X6" s="238"/>
      <c r="Y6" s="237"/>
      <c r="Z6" s="236" t="s">
        <v>10</v>
      </c>
      <c r="AA6" s="238"/>
      <c r="AB6" s="238"/>
      <c r="AC6" s="238"/>
      <c r="AD6" s="237"/>
      <c r="AE6" s="236" t="s">
        <v>11</v>
      </c>
      <c r="AF6" s="238"/>
      <c r="AG6" s="238"/>
      <c r="AH6" s="238"/>
      <c r="AI6" s="237"/>
      <c r="AJ6" s="236" t="s">
        <v>12</v>
      </c>
      <c r="AK6" s="238"/>
      <c r="AL6" s="238"/>
      <c r="AM6" s="238"/>
      <c r="AN6" s="237"/>
      <c r="AO6" s="239"/>
    </row>
    <row r="7" spans="1:41" ht="15.75" customHeight="1">
      <c r="A7" s="239"/>
      <c r="B7" s="239"/>
      <c r="C7" s="234"/>
      <c r="D7" s="239"/>
      <c r="E7" s="233" t="s">
        <v>14</v>
      </c>
      <c r="F7" s="233" t="s">
        <v>15</v>
      </c>
      <c r="G7" s="234"/>
      <c r="H7" s="239" t="s">
        <v>16</v>
      </c>
      <c r="I7" s="239" t="s">
        <v>17</v>
      </c>
      <c r="J7" s="239"/>
      <c r="K7" s="239" t="s">
        <v>18</v>
      </c>
      <c r="L7" s="239" t="s">
        <v>152</v>
      </c>
      <c r="M7" s="240" t="s">
        <v>23</v>
      </c>
      <c r="N7" s="243" t="s">
        <v>24</v>
      </c>
      <c r="O7" s="243"/>
      <c r="P7" s="239" t="s">
        <v>20</v>
      </c>
      <c r="Q7" s="239"/>
      <c r="R7" s="236" t="s">
        <v>21</v>
      </c>
      <c r="S7" s="238"/>
      <c r="T7" s="237"/>
      <c r="U7" s="236" t="s">
        <v>20</v>
      </c>
      <c r="V7" s="237"/>
      <c r="W7" s="236" t="s">
        <v>21</v>
      </c>
      <c r="X7" s="238"/>
      <c r="Y7" s="237"/>
      <c r="Z7" s="236" t="s">
        <v>20</v>
      </c>
      <c r="AA7" s="237"/>
      <c r="AB7" s="236" t="s">
        <v>21</v>
      </c>
      <c r="AC7" s="238"/>
      <c r="AD7" s="237"/>
      <c r="AE7" s="236" t="s">
        <v>20</v>
      </c>
      <c r="AF7" s="237"/>
      <c r="AG7" s="236" t="s">
        <v>63</v>
      </c>
      <c r="AH7" s="238"/>
      <c r="AI7" s="237"/>
      <c r="AJ7" s="236" t="s">
        <v>22</v>
      </c>
      <c r="AK7" s="237"/>
      <c r="AL7" s="236" t="s">
        <v>63</v>
      </c>
      <c r="AM7" s="238"/>
      <c r="AN7" s="237"/>
      <c r="AO7" s="239"/>
    </row>
    <row r="8" spans="1:41" ht="15.75" customHeight="1">
      <c r="A8" s="239"/>
      <c r="B8" s="239"/>
      <c r="C8" s="234"/>
      <c r="D8" s="239"/>
      <c r="E8" s="234"/>
      <c r="F8" s="234"/>
      <c r="G8" s="234"/>
      <c r="H8" s="239"/>
      <c r="I8" s="239" t="s">
        <v>18</v>
      </c>
      <c r="J8" s="239" t="s">
        <v>153</v>
      </c>
      <c r="K8" s="239"/>
      <c r="L8" s="239"/>
      <c r="M8" s="241"/>
      <c r="N8" s="244" t="s">
        <v>26</v>
      </c>
      <c r="O8" s="244" t="s">
        <v>27</v>
      </c>
      <c r="P8" s="233" t="s">
        <v>23</v>
      </c>
      <c r="Q8" s="233" t="s">
        <v>31</v>
      </c>
      <c r="R8" s="233" t="s">
        <v>23</v>
      </c>
      <c r="S8" s="236" t="s">
        <v>25</v>
      </c>
      <c r="T8" s="237"/>
      <c r="U8" s="233" t="s">
        <v>23</v>
      </c>
      <c r="V8" s="233" t="s">
        <v>32</v>
      </c>
      <c r="W8" s="233" t="s">
        <v>23</v>
      </c>
      <c r="X8" s="236" t="s">
        <v>25</v>
      </c>
      <c r="Y8" s="237"/>
      <c r="Z8" s="233" t="s">
        <v>23</v>
      </c>
      <c r="AA8" s="233" t="s">
        <v>69</v>
      </c>
      <c r="AB8" s="233" t="s">
        <v>23</v>
      </c>
      <c r="AC8" s="236" t="s">
        <v>25</v>
      </c>
      <c r="AD8" s="237"/>
      <c r="AE8" s="233" t="s">
        <v>23</v>
      </c>
      <c r="AF8" s="233" t="s">
        <v>72</v>
      </c>
      <c r="AG8" s="233" t="s">
        <v>23</v>
      </c>
      <c r="AH8" s="236" t="s">
        <v>25</v>
      </c>
      <c r="AI8" s="237"/>
      <c r="AJ8" s="233" t="s">
        <v>23</v>
      </c>
      <c r="AK8" s="233" t="s">
        <v>75</v>
      </c>
      <c r="AL8" s="233" t="s">
        <v>23</v>
      </c>
      <c r="AM8" s="236" t="s">
        <v>25</v>
      </c>
      <c r="AN8" s="237"/>
      <c r="AO8" s="239"/>
    </row>
    <row r="9" spans="1:41" ht="15.75" customHeight="1">
      <c r="A9" s="239"/>
      <c r="B9" s="239"/>
      <c r="C9" s="234"/>
      <c r="D9" s="239"/>
      <c r="E9" s="234"/>
      <c r="F9" s="234"/>
      <c r="G9" s="234"/>
      <c r="H9" s="239"/>
      <c r="I9" s="239"/>
      <c r="J9" s="239"/>
      <c r="K9" s="239"/>
      <c r="L9" s="239"/>
      <c r="M9" s="241"/>
      <c r="N9" s="245"/>
      <c r="O9" s="245"/>
      <c r="P9" s="234"/>
      <c r="Q9" s="234"/>
      <c r="R9" s="234"/>
      <c r="S9" s="233" t="s">
        <v>67</v>
      </c>
      <c r="T9" s="233" t="s">
        <v>84</v>
      </c>
      <c r="U9" s="234"/>
      <c r="V9" s="234"/>
      <c r="W9" s="234"/>
      <c r="X9" s="233" t="s">
        <v>68</v>
      </c>
      <c r="Y9" s="233" t="s">
        <v>85</v>
      </c>
      <c r="Z9" s="234"/>
      <c r="AA9" s="234"/>
      <c r="AB9" s="234"/>
      <c r="AC9" s="233" t="s">
        <v>71</v>
      </c>
      <c r="AD9" s="233" t="s">
        <v>86</v>
      </c>
      <c r="AE9" s="234"/>
      <c r="AF9" s="234"/>
      <c r="AG9" s="234"/>
      <c r="AH9" s="233" t="s">
        <v>73</v>
      </c>
      <c r="AI9" s="233" t="s">
        <v>87</v>
      </c>
      <c r="AJ9" s="234"/>
      <c r="AK9" s="234"/>
      <c r="AL9" s="234"/>
      <c r="AM9" s="233" t="s">
        <v>76</v>
      </c>
      <c r="AN9" s="233" t="s">
        <v>88</v>
      </c>
      <c r="AO9" s="239"/>
    </row>
    <row r="10" spans="1:41">
      <c r="A10" s="239"/>
      <c r="B10" s="239"/>
      <c r="C10" s="234"/>
      <c r="D10" s="239"/>
      <c r="E10" s="234"/>
      <c r="F10" s="234"/>
      <c r="G10" s="234"/>
      <c r="H10" s="239"/>
      <c r="I10" s="239"/>
      <c r="J10" s="239"/>
      <c r="K10" s="239"/>
      <c r="L10" s="239"/>
      <c r="M10" s="241"/>
      <c r="N10" s="245"/>
      <c r="O10" s="245"/>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9"/>
    </row>
    <row r="11" spans="1:41" ht="51.75" customHeight="1">
      <c r="A11" s="239"/>
      <c r="B11" s="239"/>
      <c r="C11" s="235"/>
      <c r="D11" s="239"/>
      <c r="E11" s="235"/>
      <c r="F11" s="235"/>
      <c r="G11" s="235"/>
      <c r="H11" s="239"/>
      <c r="I11" s="239"/>
      <c r="J11" s="239"/>
      <c r="K11" s="239"/>
      <c r="L11" s="239"/>
      <c r="M11" s="242"/>
      <c r="N11" s="246"/>
      <c r="O11" s="246"/>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9"/>
    </row>
    <row r="12" spans="1:41">
      <c r="A12" s="1">
        <v>1</v>
      </c>
      <c r="B12" s="1">
        <v>2</v>
      </c>
      <c r="C12" s="1">
        <v>3</v>
      </c>
      <c r="D12" s="1">
        <v>4</v>
      </c>
      <c r="E12" s="1">
        <v>5</v>
      </c>
      <c r="F12" s="1">
        <v>6</v>
      </c>
      <c r="G12" s="1">
        <v>7</v>
      </c>
      <c r="H12" s="1">
        <v>8</v>
      </c>
      <c r="I12" s="1">
        <v>9</v>
      </c>
      <c r="J12" s="1">
        <v>10</v>
      </c>
      <c r="K12" s="1">
        <v>11</v>
      </c>
      <c r="L12" s="1">
        <v>12</v>
      </c>
      <c r="M12" s="3">
        <v>13</v>
      </c>
      <c r="N12" s="1">
        <v>14</v>
      </c>
      <c r="O12" s="1">
        <v>15</v>
      </c>
      <c r="P12" s="1">
        <v>16</v>
      </c>
      <c r="Q12" s="1">
        <v>17</v>
      </c>
      <c r="R12" s="1" t="s">
        <v>28</v>
      </c>
      <c r="S12" s="1">
        <v>19</v>
      </c>
      <c r="T12" s="1">
        <v>20</v>
      </c>
      <c r="U12" s="1">
        <v>21</v>
      </c>
      <c r="V12" s="1">
        <v>22</v>
      </c>
      <c r="W12" s="1" t="s">
        <v>29</v>
      </c>
      <c r="X12" s="1">
        <v>24</v>
      </c>
      <c r="Y12" s="1">
        <v>25</v>
      </c>
      <c r="Z12" s="1">
        <v>26</v>
      </c>
      <c r="AA12" s="1">
        <v>27</v>
      </c>
      <c r="AB12" s="1" t="s">
        <v>70</v>
      </c>
      <c r="AC12" s="1">
        <v>29</v>
      </c>
      <c r="AD12" s="1">
        <v>30</v>
      </c>
      <c r="AE12" s="1">
        <v>31</v>
      </c>
      <c r="AF12" s="1">
        <v>32</v>
      </c>
      <c r="AG12" s="1" t="s">
        <v>74</v>
      </c>
      <c r="AH12" s="1">
        <v>34</v>
      </c>
      <c r="AI12" s="1">
        <v>35</v>
      </c>
      <c r="AJ12" s="1">
        <v>36</v>
      </c>
      <c r="AK12" s="1">
        <v>37</v>
      </c>
      <c r="AL12" s="1" t="s">
        <v>77</v>
      </c>
      <c r="AM12" s="1">
        <v>39</v>
      </c>
      <c r="AN12" s="1">
        <v>40</v>
      </c>
      <c r="AO12" s="1">
        <v>41</v>
      </c>
    </row>
    <row r="13" spans="1:41" s="17" customFormat="1">
      <c r="A13" s="14" t="s">
        <v>33</v>
      </c>
      <c r="B13" s="15" t="s">
        <v>154</v>
      </c>
      <c r="C13" s="15"/>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row>
    <row r="14" spans="1:41" s="9" customFormat="1" ht="47.25">
      <c r="A14" s="6">
        <v>1</v>
      </c>
      <c r="B14" s="7" t="s">
        <v>37</v>
      </c>
      <c r="C14" s="7"/>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s="13" customFormat="1">
      <c r="A15" s="10"/>
      <c r="B15" s="11" t="s">
        <v>39</v>
      </c>
      <c r="C15" s="11"/>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s="13" customFormat="1">
      <c r="A16" s="10"/>
      <c r="B16" s="11"/>
      <c r="C16" s="1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9" customFormat="1" ht="31.5">
      <c r="A17" s="6">
        <v>2</v>
      </c>
      <c r="B17" s="7" t="s">
        <v>38</v>
      </c>
      <c r="C17" s="7"/>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s="9" customFormat="1" ht="47.25">
      <c r="A18" s="6" t="s">
        <v>79</v>
      </c>
      <c r="B18" s="7" t="s">
        <v>82</v>
      </c>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s="13" customFormat="1">
      <c r="A19" s="10"/>
      <c r="B19" s="11" t="s">
        <v>39</v>
      </c>
      <c r="C19" s="11"/>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c r="A20" s="10"/>
      <c r="B20" s="11"/>
      <c r="C20" s="11"/>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9" customFormat="1" ht="31.5">
      <c r="A21" s="6" t="s">
        <v>80</v>
      </c>
      <c r="B21" s="7" t="s">
        <v>81</v>
      </c>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row>
    <row r="22" spans="1:41" s="13" customFormat="1">
      <c r="A22" s="10"/>
      <c r="B22" s="11" t="s">
        <v>39</v>
      </c>
      <c r="C22" s="11"/>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c r="A23" s="10"/>
      <c r="B23" s="11"/>
      <c r="C23" s="11"/>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1.5">
      <c r="A24" s="6">
        <v>3</v>
      </c>
      <c r="B24" s="7" t="s">
        <v>83</v>
      </c>
      <c r="C24" s="11"/>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c r="A25" s="10"/>
      <c r="B25" s="11" t="s">
        <v>39</v>
      </c>
      <c r="C25" s="11"/>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c r="A26" s="10"/>
      <c r="B26" s="11"/>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13" customFormat="1">
      <c r="A27" s="10"/>
      <c r="B27" s="1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41" s="13" customFormat="1">
      <c r="A28" s="10"/>
      <c r="B28" s="11"/>
      <c r="C28" s="11"/>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30" spans="1:41">
      <c r="B30" s="2" t="s">
        <v>78</v>
      </c>
    </row>
  </sheetData>
  <mergeCells count="72">
    <mergeCell ref="A1:AO1"/>
    <mergeCell ref="A2:AO2"/>
    <mergeCell ref="A3:AO3"/>
    <mergeCell ref="A4:AO4"/>
    <mergeCell ref="A5:A11"/>
    <mergeCell ref="B5:B11"/>
    <mergeCell ref="C5:C11"/>
    <mergeCell ref="D5:D11"/>
    <mergeCell ref="E5:F6"/>
    <mergeCell ref="G5:G11"/>
    <mergeCell ref="M5:O6"/>
    <mergeCell ref="P5:AN5"/>
    <mergeCell ref="AO5:AO11"/>
    <mergeCell ref="P6:T6"/>
    <mergeCell ref="U6:Y6"/>
    <mergeCell ref="Z6:AD6"/>
    <mergeCell ref="AE6:AI6"/>
    <mergeCell ref="AJ6:AN6"/>
    <mergeCell ref="L7:L11"/>
    <mergeCell ref="I8:I11"/>
    <mergeCell ref="J8:J11"/>
    <mergeCell ref="H5:J6"/>
    <mergeCell ref="K5:L6"/>
    <mergeCell ref="AL7:AN7"/>
    <mergeCell ref="M7:M11"/>
    <mergeCell ref="N7:O7"/>
    <mergeCell ref="P7:Q7"/>
    <mergeCell ref="R7:T7"/>
    <mergeCell ref="U7:V7"/>
    <mergeCell ref="W7:Y7"/>
    <mergeCell ref="N8:N11"/>
    <mergeCell ref="O8:O11"/>
    <mergeCell ref="E7:E11"/>
    <mergeCell ref="F7:F11"/>
    <mergeCell ref="H7:H11"/>
    <mergeCell ref="I7:J7"/>
    <mergeCell ref="K7:K11"/>
    <mergeCell ref="P8:P11"/>
    <mergeCell ref="Q8:Q11"/>
    <mergeCell ref="Z7:AA7"/>
    <mergeCell ref="AB7:AD7"/>
    <mergeCell ref="AE7:AF7"/>
    <mergeCell ref="R8:R11"/>
    <mergeCell ref="S8:T8"/>
    <mergeCell ref="U8:U11"/>
    <mergeCell ref="V8:V11"/>
    <mergeCell ref="W8:W11"/>
    <mergeCell ref="X8:Y8"/>
    <mergeCell ref="S9:S11"/>
    <mergeCell ref="T9:T11"/>
    <mergeCell ref="X9:X11"/>
    <mergeCell ref="Y9:Y11"/>
    <mergeCell ref="Z8:Z11"/>
    <mergeCell ref="AG7:AI7"/>
    <mergeCell ref="AJ7:AK7"/>
    <mergeCell ref="AF8:AF11"/>
    <mergeCell ref="AC9:AC11"/>
    <mergeCell ref="AD9:AD11"/>
    <mergeCell ref="AA8:AA11"/>
    <mergeCell ref="AB8:AB11"/>
    <mergeCell ref="AC8:AD8"/>
    <mergeCell ref="AE8:AE11"/>
    <mergeCell ref="AM8:AN8"/>
    <mergeCell ref="AH9:AH11"/>
    <mergeCell ref="AI9:AI11"/>
    <mergeCell ref="AM9:AM11"/>
    <mergeCell ref="AN9:AN11"/>
    <mergeCell ref="AG8:AG11"/>
    <mergeCell ref="AH8:AI8"/>
    <mergeCell ref="AJ8:AJ11"/>
    <mergeCell ref="AK8:AK11"/>
    <mergeCell ref="AL8:AL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view="pageBreakPreview" zoomScale="85" zoomScaleNormal="70" zoomScaleSheetLayoutView="85" workbookViewId="0">
      <selection activeCell="L20" sqref="L20"/>
    </sheetView>
  </sheetViews>
  <sheetFormatPr defaultRowHeight="15"/>
  <cols>
    <col min="2" max="2" width="51.42578125" customWidth="1"/>
    <col min="3" max="3" width="19" customWidth="1"/>
    <col min="4" max="6" width="20.140625" customWidth="1"/>
    <col min="7" max="7" width="15" customWidth="1"/>
    <col min="237" max="237" width="39.5703125" customWidth="1"/>
    <col min="238" max="238" width="15.140625" customWidth="1"/>
    <col min="239" max="247" width="14.140625" customWidth="1"/>
    <col min="248" max="248" width="13.85546875" customWidth="1"/>
    <col min="249" max="254" width="14.140625" customWidth="1"/>
    <col min="255" max="255" width="15" customWidth="1"/>
    <col min="257" max="257" width="12" bestFit="1" customWidth="1"/>
    <col min="493" max="493" width="39.5703125" customWidth="1"/>
    <col min="494" max="494" width="15.140625" customWidth="1"/>
    <col min="495" max="503" width="14.140625" customWidth="1"/>
    <col min="504" max="504" width="13.85546875" customWidth="1"/>
    <col min="505" max="510" width="14.140625" customWidth="1"/>
    <col min="511" max="511" width="15" customWidth="1"/>
    <col min="513" max="513" width="12" bestFit="1" customWidth="1"/>
    <col min="749" max="749" width="39.5703125" customWidth="1"/>
    <col min="750" max="750" width="15.140625" customWidth="1"/>
    <col min="751" max="759" width="14.140625" customWidth="1"/>
    <col min="760" max="760" width="13.85546875" customWidth="1"/>
    <col min="761" max="766" width="14.140625" customWidth="1"/>
    <col min="767" max="767" width="15" customWidth="1"/>
    <col min="769" max="769" width="12" bestFit="1" customWidth="1"/>
    <col min="1005" max="1005" width="39.5703125" customWidth="1"/>
    <col min="1006" max="1006" width="15.140625" customWidth="1"/>
    <col min="1007" max="1015" width="14.140625" customWidth="1"/>
    <col min="1016" max="1016" width="13.85546875" customWidth="1"/>
    <col min="1017" max="1022" width="14.140625" customWidth="1"/>
    <col min="1023" max="1023" width="15" customWidth="1"/>
    <col min="1025" max="1025" width="12" bestFit="1" customWidth="1"/>
    <col min="1261" max="1261" width="39.5703125" customWidth="1"/>
    <col min="1262" max="1262" width="15.140625" customWidth="1"/>
    <col min="1263" max="1271" width="14.140625" customWidth="1"/>
    <col min="1272" max="1272" width="13.85546875" customWidth="1"/>
    <col min="1273" max="1278" width="14.140625" customWidth="1"/>
    <col min="1279" max="1279" width="15" customWidth="1"/>
    <col min="1281" max="1281" width="12" bestFit="1" customWidth="1"/>
    <col min="1517" max="1517" width="39.5703125" customWidth="1"/>
    <col min="1518" max="1518" width="15.140625" customWidth="1"/>
    <col min="1519" max="1527" width="14.140625" customWidth="1"/>
    <col min="1528" max="1528" width="13.85546875" customWidth="1"/>
    <col min="1529" max="1534" width="14.140625" customWidth="1"/>
    <col min="1535" max="1535" width="15" customWidth="1"/>
    <col min="1537" max="1537" width="12" bestFit="1" customWidth="1"/>
    <col min="1773" max="1773" width="39.5703125" customWidth="1"/>
    <col min="1774" max="1774" width="15.140625" customWidth="1"/>
    <col min="1775" max="1783" width="14.140625" customWidth="1"/>
    <col min="1784" max="1784" width="13.85546875" customWidth="1"/>
    <col min="1785" max="1790" width="14.140625" customWidth="1"/>
    <col min="1791" max="1791" width="15" customWidth="1"/>
    <col min="1793" max="1793" width="12" bestFit="1" customWidth="1"/>
    <col min="2029" max="2029" width="39.5703125" customWidth="1"/>
    <col min="2030" max="2030" width="15.140625" customWidth="1"/>
    <col min="2031" max="2039" width="14.140625" customWidth="1"/>
    <col min="2040" max="2040" width="13.85546875" customWidth="1"/>
    <col min="2041" max="2046" width="14.140625" customWidth="1"/>
    <col min="2047" max="2047" width="15" customWidth="1"/>
    <col min="2049" max="2049" width="12" bestFit="1" customWidth="1"/>
    <col min="2285" max="2285" width="39.5703125" customWidth="1"/>
    <col min="2286" max="2286" width="15.140625" customWidth="1"/>
    <col min="2287" max="2295" width="14.140625" customWidth="1"/>
    <col min="2296" max="2296" width="13.85546875" customWidth="1"/>
    <col min="2297" max="2302" width="14.140625" customWidth="1"/>
    <col min="2303" max="2303" width="15" customWidth="1"/>
    <col min="2305" max="2305" width="12" bestFit="1" customWidth="1"/>
    <col min="2541" max="2541" width="39.5703125" customWidth="1"/>
    <col min="2542" max="2542" width="15.140625" customWidth="1"/>
    <col min="2543" max="2551" width="14.140625" customWidth="1"/>
    <col min="2552" max="2552" width="13.85546875" customWidth="1"/>
    <col min="2553" max="2558" width="14.140625" customWidth="1"/>
    <col min="2559" max="2559" width="15" customWidth="1"/>
    <col min="2561" max="2561" width="12" bestFit="1" customWidth="1"/>
    <col min="2797" max="2797" width="39.5703125" customWidth="1"/>
    <col min="2798" max="2798" width="15.140625" customWidth="1"/>
    <col min="2799" max="2807" width="14.140625" customWidth="1"/>
    <col min="2808" max="2808" width="13.85546875" customWidth="1"/>
    <col min="2809" max="2814" width="14.140625" customWidth="1"/>
    <col min="2815" max="2815" width="15" customWidth="1"/>
    <col min="2817" max="2817" width="12" bestFit="1" customWidth="1"/>
    <col min="3053" max="3053" width="39.5703125" customWidth="1"/>
    <col min="3054" max="3054" width="15.140625" customWidth="1"/>
    <col min="3055" max="3063" width="14.140625" customWidth="1"/>
    <col min="3064" max="3064" width="13.85546875" customWidth="1"/>
    <col min="3065" max="3070" width="14.140625" customWidth="1"/>
    <col min="3071" max="3071" width="15" customWidth="1"/>
    <col min="3073" max="3073" width="12" bestFit="1" customWidth="1"/>
    <col min="3309" max="3309" width="39.5703125" customWidth="1"/>
    <col min="3310" max="3310" width="15.140625" customWidth="1"/>
    <col min="3311" max="3319" width="14.140625" customWidth="1"/>
    <col min="3320" max="3320" width="13.85546875" customWidth="1"/>
    <col min="3321" max="3326" width="14.140625" customWidth="1"/>
    <col min="3327" max="3327" width="15" customWidth="1"/>
    <col min="3329" max="3329" width="12" bestFit="1" customWidth="1"/>
    <col min="3565" max="3565" width="39.5703125" customWidth="1"/>
    <col min="3566" max="3566" width="15.140625" customWidth="1"/>
    <col min="3567" max="3575" width="14.140625" customWidth="1"/>
    <col min="3576" max="3576" width="13.85546875" customWidth="1"/>
    <col min="3577" max="3582" width="14.140625" customWidth="1"/>
    <col min="3583" max="3583" width="15" customWidth="1"/>
    <col min="3585" max="3585" width="12" bestFit="1" customWidth="1"/>
    <col min="3821" max="3821" width="39.5703125" customWidth="1"/>
    <col min="3822" max="3822" width="15.140625" customWidth="1"/>
    <col min="3823" max="3831" width="14.140625" customWidth="1"/>
    <col min="3832" max="3832" width="13.85546875" customWidth="1"/>
    <col min="3833" max="3838" width="14.140625" customWidth="1"/>
    <col min="3839" max="3839" width="15" customWidth="1"/>
    <col min="3841" max="3841" width="12" bestFit="1" customWidth="1"/>
    <col min="4077" max="4077" width="39.5703125" customWidth="1"/>
    <col min="4078" max="4078" width="15.140625" customWidth="1"/>
    <col min="4079" max="4087" width="14.140625" customWidth="1"/>
    <col min="4088" max="4088" width="13.85546875" customWidth="1"/>
    <col min="4089" max="4094" width="14.140625" customWidth="1"/>
    <col min="4095" max="4095" width="15" customWidth="1"/>
    <col min="4097" max="4097" width="12" bestFit="1" customWidth="1"/>
    <col min="4333" max="4333" width="39.5703125" customWidth="1"/>
    <col min="4334" max="4334" width="15.140625" customWidth="1"/>
    <col min="4335" max="4343" width="14.140625" customWidth="1"/>
    <col min="4344" max="4344" width="13.85546875" customWidth="1"/>
    <col min="4345" max="4350" width="14.140625" customWidth="1"/>
    <col min="4351" max="4351" width="15" customWidth="1"/>
    <col min="4353" max="4353" width="12" bestFit="1" customWidth="1"/>
    <col min="4589" max="4589" width="39.5703125" customWidth="1"/>
    <col min="4590" max="4590" width="15.140625" customWidth="1"/>
    <col min="4591" max="4599" width="14.140625" customWidth="1"/>
    <col min="4600" max="4600" width="13.85546875" customWidth="1"/>
    <col min="4601" max="4606" width="14.140625" customWidth="1"/>
    <col min="4607" max="4607" width="15" customWidth="1"/>
    <col min="4609" max="4609" width="12" bestFit="1" customWidth="1"/>
    <col min="4845" max="4845" width="39.5703125" customWidth="1"/>
    <col min="4846" max="4846" width="15.140625" customWidth="1"/>
    <col min="4847" max="4855" width="14.140625" customWidth="1"/>
    <col min="4856" max="4856" width="13.85546875" customWidth="1"/>
    <col min="4857" max="4862" width="14.140625" customWidth="1"/>
    <col min="4863" max="4863" width="15" customWidth="1"/>
    <col min="4865" max="4865" width="12" bestFit="1" customWidth="1"/>
    <col min="5101" max="5101" width="39.5703125" customWidth="1"/>
    <col min="5102" max="5102" width="15.140625" customWidth="1"/>
    <col min="5103" max="5111" width="14.140625" customWidth="1"/>
    <col min="5112" max="5112" width="13.85546875" customWidth="1"/>
    <col min="5113" max="5118" width="14.140625" customWidth="1"/>
    <col min="5119" max="5119" width="15" customWidth="1"/>
    <col min="5121" max="5121" width="12" bestFit="1" customWidth="1"/>
    <col min="5357" max="5357" width="39.5703125" customWidth="1"/>
    <col min="5358" max="5358" width="15.140625" customWidth="1"/>
    <col min="5359" max="5367" width="14.140625" customWidth="1"/>
    <col min="5368" max="5368" width="13.85546875" customWidth="1"/>
    <col min="5369" max="5374" width="14.140625" customWidth="1"/>
    <col min="5375" max="5375" width="15" customWidth="1"/>
    <col min="5377" max="5377" width="12" bestFit="1" customWidth="1"/>
    <col min="5613" max="5613" width="39.5703125" customWidth="1"/>
    <col min="5614" max="5614" width="15.140625" customWidth="1"/>
    <col min="5615" max="5623" width="14.140625" customWidth="1"/>
    <col min="5624" max="5624" width="13.85546875" customWidth="1"/>
    <col min="5625" max="5630" width="14.140625" customWidth="1"/>
    <col min="5631" max="5631" width="15" customWidth="1"/>
    <col min="5633" max="5633" width="12" bestFit="1" customWidth="1"/>
    <col min="5869" max="5869" width="39.5703125" customWidth="1"/>
    <col min="5870" max="5870" width="15.140625" customWidth="1"/>
    <col min="5871" max="5879" width="14.140625" customWidth="1"/>
    <col min="5880" max="5880" width="13.85546875" customWidth="1"/>
    <col min="5881" max="5886" width="14.140625" customWidth="1"/>
    <col min="5887" max="5887" width="15" customWidth="1"/>
    <col min="5889" max="5889" width="12" bestFit="1" customWidth="1"/>
    <col min="6125" max="6125" width="39.5703125" customWidth="1"/>
    <col min="6126" max="6126" width="15.140625" customWidth="1"/>
    <col min="6127" max="6135" width="14.140625" customWidth="1"/>
    <col min="6136" max="6136" width="13.85546875" customWidth="1"/>
    <col min="6137" max="6142" width="14.140625" customWidth="1"/>
    <col min="6143" max="6143" width="15" customWidth="1"/>
    <col min="6145" max="6145" width="12" bestFit="1" customWidth="1"/>
    <col min="6381" max="6381" width="39.5703125" customWidth="1"/>
    <col min="6382" max="6382" width="15.140625" customWidth="1"/>
    <col min="6383" max="6391" width="14.140625" customWidth="1"/>
    <col min="6392" max="6392" width="13.85546875" customWidth="1"/>
    <col min="6393" max="6398" width="14.140625" customWidth="1"/>
    <col min="6399" max="6399" width="15" customWidth="1"/>
    <col min="6401" max="6401" width="12" bestFit="1" customWidth="1"/>
    <col min="6637" max="6637" width="39.5703125" customWidth="1"/>
    <col min="6638" max="6638" width="15.140625" customWidth="1"/>
    <col min="6639" max="6647" width="14.140625" customWidth="1"/>
    <col min="6648" max="6648" width="13.85546875" customWidth="1"/>
    <col min="6649" max="6654" width="14.140625" customWidth="1"/>
    <col min="6655" max="6655" width="15" customWidth="1"/>
    <col min="6657" max="6657" width="12" bestFit="1" customWidth="1"/>
    <col min="6893" max="6893" width="39.5703125" customWidth="1"/>
    <col min="6894" max="6894" width="15.140625" customWidth="1"/>
    <col min="6895" max="6903" width="14.140625" customWidth="1"/>
    <col min="6904" max="6904" width="13.85546875" customWidth="1"/>
    <col min="6905" max="6910" width="14.140625" customWidth="1"/>
    <col min="6911" max="6911" width="15" customWidth="1"/>
    <col min="6913" max="6913" width="12" bestFit="1" customWidth="1"/>
    <col min="7149" max="7149" width="39.5703125" customWidth="1"/>
    <col min="7150" max="7150" width="15.140625" customWidth="1"/>
    <col min="7151" max="7159" width="14.140625" customWidth="1"/>
    <col min="7160" max="7160" width="13.85546875" customWidth="1"/>
    <col min="7161" max="7166" width="14.140625" customWidth="1"/>
    <col min="7167" max="7167" width="15" customWidth="1"/>
    <col min="7169" max="7169" width="12" bestFit="1" customWidth="1"/>
    <col min="7405" max="7405" width="39.5703125" customWidth="1"/>
    <col min="7406" max="7406" width="15.140625" customWidth="1"/>
    <col min="7407" max="7415" width="14.140625" customWidth="1"/>
    <col min="7416" max="7416" width="13.85546875" customWidth="1"/>
    <col min="7417" max="7422" width="14.140625" customWidth="1"/>
    <col min="7423" max="7423" width="15" customWidth="1"/>
    <col min="7425" max="7425" width="12" bestFit="1" customWidth="1"/>
    <col min="7661" max="7661" width="39.5703125" customWidth="1"/>
    <col min="7662" max="7662" width="15.140625" customWidth="1"/>
    <col min="7663" max="7671" width="14.140625" customWidth="1"/>
    <col min="7672" max="7672" width="13.85546875" customWidth="1"/>
    <col min="7673" max="7678" width="14.140625" customWidth="1"/>
    <col min="7679" max="7679" width="15" customWidth="1"/>
    <col min="7681" max="7681" width="12" bestFit="1" customWidth="1"/>
    <col min="7917" max="7917" width="39.5703125" customWidth="1"/>
    <col min="7918" max="7918" width="15.140625" customWidth="1"/>
    <col min="7919" max="7927" width="14.140625" customWidth="1"/>
    <col min="7928" max="7928" width="13.85546875" customWidth="1"/>
    <col min="7929" max="7934" width="14.140625" customWidth="1"/>
    <col min="7935" max="7935" width="15" customWidth="1"/>
    <col min="7937" max="7937" width="12" bestFit="1" customWidth="1"/>
    <col min="8173" max="8173" width="39.5703125" customWidth="1"/>
    <col min="8174" max="8174" width="15.140625" customWidth="1"/>
    <col min="8175" max="8183" width="14.140625" customWidth="1"/>
    <col min="8184" max="8184" width="13.85546875" customWidth="1"/>
    <col min="8185" max="8190" width="14.140625" customWidth="1"/>
    <col min="8191" max="8191" width="15" customWidth="1"/>
    <col min="8193" max="8193" width="12" bestFit="1" customWidth="1"/>
    <col min="8429" max="8429" width="39.5703125" customWidth="1"/>
    <col min="8430" max="8430" width="15.140625" customWidth="1"/>
    <col min="8431" max="8439" width="14.140625" customWidth="1"/>
    <col min="8440" max="8440" width="13.85546875" customWidth="1"/>
    <col min="8441" max="8446" width="14.140625" customWidth="1"/>
    <col min="8447" max="8447" width="15" customWidth="1"/>
    <col min="8449" max="8449" width="12" bestFit="1" customWidth="1"/>
    <col min="8685" max="8685" width="39.5703125" customWidth="1"/>
    <col min="8686" max="8686" width="15.140625" customWidth="1"/>
    <col min="8687" max="8695" width="14.140625" customWidth="1"/>
    <col min="8696" max="8696" width="13.85546875" customWidth="1"/>
    <col min="8697" max="8702" width="14.140625" customWidth="1"/>
    <col min="8703" max="8703" width="15" customWidth="1"/>
    <col min="8705" max="8705" width="12" bestFit="1" customWidth="1"/>
    <col min="8941" max="8941" width="39.5703125" customWidth="1"/>
    <col min="8942" max="8942" width="15.140625" customWidth="1"/>
    <col min="8943" max="8951" width="14.140625" customWidth="1"/>
    <col min="8952" max="8952" width="13.85546875" customWidth="1"/>
    <col min="8953" max="8958" width="14.140625" customWidth="1"/>
    <col min="8959" max="8959" width="15" customWidth="1"/>
    <col min="8961" max="8961" width="12" bestFit="1" customWidth="1"/>
    <col min="9197" max="9197" width="39.5703125" customWidth="1"/>
    <col min="9198" max="9198" width="15.140625" customWidth="1"/>
    <col min="9199" max="9207" width="14.140625" customWidth="1"/>
    <col min="9208" max="9208" width="13.85546875" customWidth="1"/>
    <col min="9209" max="9214" width="14.140625" customWidth="1"/>
    <col min="9215" max="9215" width="15" customWidth="1"/>
    <col min="9217" max="9217" width="12" bestFit="1" customWidth="1"/>
    <col min="9453" max="9453" width="39.5703125" customWidth="1"/>
    <col min="9454" max="9454" width="15.140625" customWidth="1"/>
    <col min="9455" max="9463" width="14.140625" customWidth="1"/>
    <col min="9464" max="9464" width="13.85546875" customWidth="1"/>
    <col min="9465" max="9470" width="14.140625" customWidth="1"/>
    <col min="9471" max="9471" width="15" customWidth="1"/>
    <col min="9473" max="9473" width="12" bestFit="1" customWidth="1"/>
    <col min="9709" max="9709" width="39.5703125" customWidth="1"/>
    <col min="9710" max="9710" width="15.140625" customWidth="1"/>
    <col min="9711" max="9719" width="14.140625" customWidth="1"/>
    <col min="9720" max="9720" width="13.85546875" customWidth="1"/>
    <col min="9721" max="9726" width="14.140625" customWidth="1"/>
    <col min="9727" max="9727" width="15" customWidth="1"/>
    <col min="9729" max="9729" width="12" bestFit="1" customWidth="1"/>
    <col min="9965" max="9965" width="39.5703125" customWidth="1"/>
    <col min="9966" max="9966" width="15.140625" customWidth="1"/>
    <col min="9967" max="9975" width="14.140625" customWidth="1"/>
    <col min="9976" max="9976" width="13.85546875" customWidth="1"/>
    <col min="9977" max="9982" width="14.140625" customWidth="1"/>
    <col min="9983" max="9983" width="15" customWidth="1"/>
    <col min="9985" max="9985" width="12" bestFit="1" customWidth="1"/>
    <col min="10221" max="10221" width="39.5703125" customWidth="1"/>
    <col min="10222" max="10222" width="15.140625" customWidth="1"/>
    <col min="10223" max="10231" width="14.140625" customWidth="1"/>
    <col min="10232" max="10232" width="13.85546875" customWidth="1"/>
    <col min="10233" max="10238" width="14.140625" customWidth="1"/>
    <col min="10239" max="10239" width="15" customWidth="1"/>
    <col min="10241" max="10241" width="12" bestFit="1" customWidth="1"/>
    <col min="10477" max="10477" width="39.5703125" customWidth="1"/>
    <col min="10478" max="10478" width="15.140625" customWidth="1"/>
    <col min="10479" max="10487" width="14.140625" customWidth="1"/>
    <col min="10488" max="10488" width="13.85546875" customWidth="1"/>
    <col min="10489" max="10494" width="14.140625" customWidth="1"/>
    <col min="10495" max="10495" width="15" customWidth="1"/>
    <col min="10497" max="10497" width="12" bestFit="1" customWidth="1"/>
    <col min="10733" max="10733" width="39.5703125" customWidth="1"/>
    <col min="10734" max="10734" width="15.140625" customWidth="1"/>
    <col min="10735" max="10743" width="14.140625" customWidth="1"/>
    <col min="10744" max="10744" width="13.85546875" customWidth="1"/>
    <col min="10745" max="10750" width="14.140625" customWidth="1"/>
    <col min="10751" max="10751" width="15" customWidth="1"/>
    <col min="10753" max="10753" width="12" bestFit="1" customWidth="1"/>
    <col min="10989" max="10989" width="39.5703125" customWidth="1"/>
    <col min="10990" max="10990" width="15.140625" customWidth="1"/>
    <col min="10991" max="10999" width="14.140625" customWidth="1"/>
    <col min="11000" max="11000" width="13.85546875" customWidth="1"/>
    <col min="11001" max="11006" width="14.140625" customWidth="1"/>
    <col min="11007" max="11007" width="15" customWidth="1"/>
    <col min="11009" max="11009" width="12" bestFit="1" customWidth="1"/>
    <col min="11245" max="11245" width="39.5703125" customWidth="1"/>
    <col min="11246" max="11246" width="15.140625" customWidth="1"/>
    <col min="11247" max="11255" width="14.140625" customWidth="1"/>
    <col min="11256" max="11256" width="13.85546875" customWidth="1"/>
    <col min="11257" max="11262" width="14.140625" customWidth="1"/>
    <col min="11263" max="11263" width="15" customWidth="1"/>
    <col min="11265" max="11265" width="12" bestFit="1" customWidth="1"/>
    <col min="11501" max="11501" width="39.5703125" customWidth="1"/>
    <col min="11502" max="11502" width="15.140625" customWidth="1"/>
    <col min="11503" max="11511" width="14.140625" customWidth="1"/>
    <col min="11512" max="11512" width="13.85546875" customWidth="1"/>
    <col min="11513" max="11518" width="14.140625" customWidth="1"/>
    <col min="11519" max="11519" width="15" customWidth="1"/>
    <col min="11521" max="11521" width="12" bestFit="1" customWidth="1"/>
    <col min="11757" max="11757" width="39.5703125" customWidth="1"/>
    <col min="11758" max="11758" width="15.140625" customWidth="1"/>
    <col min="11759" max="11767" width="14.140625" customWidth="1"/>
    <col min="11768" max="11768" width="13.85546875" customWidth="1"/>
    <col min="11769" max="11774" width="14.140625" customWidth="1"/>
    <col min="11775" max="11775" width="15" customWidth="1"/>
    <col min="11777" max="11777" width="12" bestFit="1" customWidth="1"/>
    <col min="12013" max="12013" width="39.5703125" customWidth="1"/>
    <col min="12014" max="12014" width="15.140625" customWidth="1"/>
    <col min="12015" max="12023" width="14.140625" customWidth="1"/>
    <col min="12024" max="12024" width="13.85546875" customWidth="1"/>
    <col min="12025" max="12030" width="14.140625" customWidth="1"/>
    <col min="12031" max="12031" width="15" customWidth="1"/>
    <col min="12033" max="12033" width="12" bestFit="1" customWidth="1"/>
    <col min="12269" max="12269" width="39.5703125" customWidth="1"/>
    <col min="12270" max="12270" width="15.140625" customWidth="1"/>
    <col min="12271" max="12279" width="14.140625" customWidth="1"/>
    <col min="12280" max="12280" width="13.85546875" customWidth="1"/>
    <col min="12281" max="12286" width="14.140625" customWidth="1"/>
    <col min="12287" max="12287" width="15" customWidth="1"/>
    <col min="12289" max="12289" width="12" bestFit="1" customWidth="1"/>
    <col min="12525" max="12525" width="39.5703125" customWidth="1"/>
    <col min="12526" max="12526" width="15.140625" customWidth="1"/>
    <col min="12527" max="12535" width="14.140625" customWidth="1"/>
    <col min="12536" max="12536" width="13.85546875" customWidth="1"/>
    <col min="12537" max="12542" width="14.140625" customWidth="1"/>
    <col min="12543" max="12543" width="15" customWidth="1"/>
    <col min="12545" max="12545" width="12" bestFit="1" customWidth="1"/>
    <col min="12781" max="12781" width="39.5703125" customWidth="1"/>
    <col min="12782" max="12782" width="15.140625" customWidth="1"/>
    <col min="12783" max="12791" width="14.140625" customWidth="1"/>
    <col min="12792" max="12792" width="13.85546875" customWidth="1"/>
    <col min="12793" max="12798" width="14.140625" customWidth="1"/>
    <col min="12799" max="12799" width="15" customWidth="1"/>
    <col min="12801" max="12801" width="12" bestFit="1" customWidth="1"/>
    <col min="13037" max="13037" width="39.5703125" customWidth="1"/>
    <col min="13038" max="13038" width="15.140625" customWidth="1"/>
    <col min="13039" max="13047" width="14.140625" customWidth="1"/>
    <col min="13048" max="13048" width="13.85546875" customWidth="1"/>
    <col min="13049" max="13054" width="14.140625" customWidth="1"/>
    <col min="13055" max="13055" width="15" customWidth="1"/>
    <col min="13057" max="13057" width="12" bestFit="1" customWidth="1"/>
    <col min="13293" max="13293" width="39.5703125" customWidth="1"/>
    <col min="13294" max="13294" width="15.140625" customWidth="1"/>
    <col min="13295" max="13303" width="14.140625" customWidth="1"/>
    <col min="13304" max="13304" width="13.85546875" customWidth="1"/>
    <col min="13305" max="13310" width="14.140625" customWidth="1"/>
    <col min="13311" max="13311" width="15" customWidth="1"/>
    <col min="13313" max="13313" width="12" bestFit="1" customWidth="1"/>
    <col min="13549" max="13549" width="39.5703125" customWidth="1"/>
    <col min="13550" max="13550" width="15.140625" customWidth="1"/>
    <col min="13551" max="13559" width="14.140625" customWidth="1"/>
    <col min="13560" max="13560" width="13.85546875" customWidth="1"/>
    <col min="13561" max="13566" width="14.140625" customWidth="1"/>
    <col min="13567" max="13567" width="15" customWidth="1"/>
    <col min="13569" max="13569" width="12" bestFit="1" customWidth="1"/>
    <col min="13805" max="13805" width="39.5703125" customWidth="1"/>
    <col min="13806" max="13806" width="15.140625" customWidth="1"/>
    <col min="13807" max="13815" width="14.140625" customWidth="1"/>
    <col min="13816" max="13816" width="13.85546875" customWidth="1"/>
    <col min="13817" max="13822" width="14.140625" customWidth="1"/>
    <col min="13823" max="13823" width="15" customWidth="1"/>
    <col min="13825" max="13825" width="12" bestFit="1" customWidth="1"/>
    <col min="14061" max="14061" width="39.5703125" customWidth="1"/>
    <col min="14062" max="14062" width="15.140625" customWidth="1"/>
    <col min="14063" max="14071" width="14.140625" customWidth="1"/>
    <col min="14072" max="14072" width="13.85546875" customWidth="1"/>
    <col min="14073" max="14078" width="14.140625" customWidth="1"/>
    <col min="14079" max="14079" width="15" customWidth="1"/>
    <col min="14081" max="14081" width="12" bestFit="1" customWidth="1"/>
    <col min="14317" max="14317" width="39.5703125" customWidth="1"/>
    <col min="14318" max="14318" width="15.140625" customWidth="1"/>
    <col min="14319" max="14327" width="14.140625" customWidth="1"/>
    <col min="14328" max="14328" width="13.85546875" customWidth="1"/>
    <col min="14329" max="14334" width="14.140625" customWidth="1"/>
    <col min="14335" max="14335" width="15" customWidth="1"/>
    <col min="14337" max="14337" width="12" bestFit="1" customWidth="1"/>
    <col min="14573" max="14573" width="39.5703125" customWidth="1"/>
    <col min="14574" max="14574" width="15.140625" customWidth="1"/>
    <col min="14575" max="14583" width="14.140625" customWidth="1"/>
    <col min="14584" max="14584" width="13.85546875" customWidth="1"/>
    <col min="14585" max="14590" width="14.140625" customWidth="1"/>
    <col min="14591" max="14591" width="15" customWidth="1"/>
    <col min="14593" max="14593" width="12" bestFit="1" customWidth="1"/>
    <col min="14829" max="14829" width="39.5703125" customWidth="1"/>
    <col min="14830" max="14830" width="15.140625" customWidth="1"/>
    <col min="14831" max="14839" width="14.140625" customWidth="1"/>
    <col min="14840" max="14840" width="13.85546875" customWidth="1"/>
    <col min="14841" max="14846" width="14.140625" customWidth="1"/>
    <col min="14847" max="14847" width="15" customWidth="1"/>
    <col min="14849" max="14849" width="12" bestFit="1" customWidth="1"/>
    <col min="15085" max="15085" width="39.5703125" customWidth="1"/>
    <col min="15086" max="15086" width="15.140625" customWidth="1"/>
    <col min="15087" max="15095" width="14.140625" customWidth="1"/>
    <col min="15096" max="15096" width="13.85546875" customWidth="1"/>
    <col min="15097" max="15102" width="14.140625" customWidth="1"/>
    <col min="15103" max="15103" width="15" customWidth="1"/>
    <col min="15105" max="15105" width="12" bestFit="1" customWidth="1"/>
    <col min="15341" max="15341" width="39.5703125" customWidth="1"/>
    <col min="15342" max="15342" width="15.140625" customWidth="1"/>
    <col min="15343" max="15351" width="14.140625" customWidth="1"/>
    <col min="15352" max="15352" width="13.85546875" customWidth="1"/>
    <col min="15353" max="15358" width="14.140625" customWidth="1"/>
    <col min="15359" max="15359" width="15" customWidth="1"/>
    <col min="15361" max="15361" width="12" bestFit="1" customWidth="1"/>
    <col min="15597" max="15597" width="39.5703125" customWidth="1"/>
    <col min="15598" max="15598" width="15.140625" customWidth="1"/>
    <col min="15599" max="15607" width="14.140625" customWidth="1"/>
    <col min="15608" max="15608" width="13.85546875" customWidth="1"/>
    <col min="15609" max="15614" width="14.140625" customWidth="1"/>
    <col min="15615" max="15615" width="15" customWidth="1"/>
    <col min="15617" max="15617" width="12" bestFit="1" customWidth="1"/>
    <col min="15853" max="15853" width="39.5703125" customWidth="1"/>
    <col min="15854" max="15854" width="15.140625" customWidth="1"/>
    <col min="15855" max="15863" width="14.140625" customWidth="1"/>
    <col min="15864" max="15864" width="13.85546875" customWidth="1"/>
    <col min="15865" max="15870" width="14.140625" customWidth="1"/>
    <col min="15871" max="15871" width="15" customWidth="1"/>
    <col min="15873" max="15873" width="12" bestFit="1" customWidth="1"/>
    <col min="16109" max="16109" width="39.5703125" customWidth="1"/>
    <col min="16110" max="16110" width="15.140625" customWidth="1"/>
    <col min="16111" max="16119" width="14.140625" customWidth="1"/>
    <col min="16120" max="16120" width="13.85546875" customWidth="1"/>
    <col min="16121" max="16126" width="14.140625" customWidth="1"/>
    <col min="16127" max="16127" width="15" customWidth="1"/>
    <col min="16129" max="16129" width="12" bestFit="1" customWidth="1"/>
  </cols>
  <sheetData>
    <row r="1" spans="1:7" s="33" customFormat="1">
      <c r="A1" s="261" t="s">
        <v>459</v>
      </c>
      <c r="B1" s="261"/>
      <c r="C1" s="261"/>
      <c r="D1" s="261"/>
      <c r="E1" s="261"/>
      <c r="F1" s="261"/>
      <c r="G1" s="261"/>
    </row>
    <row r="2" spans="1:7" s="34" customFormat="1" ht="21.75" customHeight="1">
      <c r="A2" s="262" t="s">
        <v>91</v>
      </c>
      <c r="B2" s="263"/>
      <c r="C2" s="263"/>
      <c r="D2" s="263"/>
      <c r="E2" s="263"/>
      <c r="F2" s="263"/>
      <c r="G2" s="263"/>
    </row>
    <row r="3" spans="1:7" s="33" customFormat="1">
      <c r="A3" s="264" t="s">
        <v>467</v>
      </c>
      <c r="B3" s="264"/>
      <c r="C3" s="264"/>
      <c r="D3" s="264"/>
      <c r="E3" s="264"/>
      <c r="F3" s="264"/>
      <c r="G3" s="264"/>
    </row>
    <row r="4" spans="1:7" s="33" customFormat="1" ht="21" customHeight="1">
      <c r="A4" s="265" t="s">
        <v>30</v>
      </c>
      <c r="B4" s="265"/>
      <c r="C4" s="265"/>
      <c r="D4" s="265"/>
      <c r="E4" s="265"/>
      <c r="F4" s="265"/>
      <c r="G4" s="265"/>
    </row>
    <row r="5" spans="1:7" ht="26.25" customHeight="1">
      <c r="A5" s="266" t="s">
        <v>0</v>
      </c>
      <c r="B5" s="266" t="s">
        <v>51</v>
      </c>
      <c r="C5" s="258" t="s">
        <v>92</v>
      </c>
      <c r="D5" s="259"/>
      <c r="E5" s="259"/>
      <c r="F5" s="260"/>
      <c r="G5" s="269" t="s">
        <v>13</v>
      </c>
    </row>
    <row r="6" spans="1:7" ht="26.25" customHeight="1">
      <c r="A6" s="267"/>
      <c r="B6" s="267"/>
      <c r="C6" s="254" t="s">
        <v>61</v>
      </c>
      <c r="D6" s="254" t="s">
        <v>93</v>
      </c>
      <c r="E6" s="256" t="s">
        <v>25</v>
      </c>
      <c r="F6" s="257"/>
      <c r="G6" s="270"/>
    </row>
    <row r="7" spans="1:7" ht="36.75" customHeight="1">
      <c r="A7" s="268"/>
      <c r="B7" s="268"/>
      <c r="C7" s="255"/>
      <c r="D7" s="255"/>
      <c r="E7" s="38" t="s">
        <v>94</v>
      </c>
      <c r="F7" s="38" t="s">
        <v>95</v>
      </c>
      <c r="G7" s="271"/>
    </row>
    <row r="8" spans="1:7" ht="32.25" customHeight="1">
      <c r="A8" s="19"/>
      <c r="B8" s="19" t="s">
        <v>52</v>
      </c>
      <c r="C8" s="136">
        <f>C9+C22</f>
        <v>130</v>
      </c>
      <c r="D8" s="137">
        <f t="shared" ref="D8:F8" si="0">D9+D22</f>
        <v>4501625</v>
      </c>
      <c r="E8" s="137">
        <f t="shared" si="0"/>
        <v>3417963</v>
      </c>
      <c r="F8" s="137">
        <f t="shared" si="0"/>
        <v>1083662</v>
      </c>
      <c r="G8" s="18"/>
    </row>
    <row r="9" spans="1:7" ht="27" customHeight="1">
      <c r="A9" s="19" t="s">
        <v>40</v>
      </c>
      <c r="B9" s="36" t="s">
        <v>64</v>
      </c>
      <c r="C9" s="136">
        <f>C10+C15+C18</f>
        <v>130</v>
      </c>
      <c r="D9" s="137">
        <f t="shared" ref="D9:F9" si="1">D10+D15+D18</f>
        <v>4501625</v>
      </c>
      <c r="E9" s="137">
        <f t="shared" si="1"/>
        <v>3417963</v>
      </c>
      <c r="F9" s="137">
        <f t="shared" si="1"/>
        <v>1083662</v>
      </c>
      <c r="G9" s="18"/>
    </row>
    <row r="10" spans="1:7" ht="27" customHeight="1">
      <c r="A10" s="21" t="s">
        <v>33</v>
      </c>
      <c r="B10" s="22" t="s">
        <v>53</v>
      </c>
      <c r="C10" s="135">
        <f>C11</f>
        <v>20</v>
      </c>
      <c r="D10" s="20">
        <f t="shared" ref="D10:E10" si="2">D11</f>
        <v>342100</v>
      </c>
      <c r="E10" s="20">
        <f t="shared" si="2"/>
        <v>342100</v>
      </c>
      <c r="F10" s="20"/>
      <c r="G10" s="23"/>
    </row>
    <row r="11" spans="1:7" ht="39.75" customHeight="1">
      <c r="A11" s="24">
        <v>1</v>
      </c>
      <c r="B11" s="25" t="s">
        <v>54</v>
      </c>
      <c r="C11" s="133">
        <v>20</v>
      </c>
      <c r="D11" s="43">
        <f>'NSĐP 26-30'!M13</f>
        <v>342100</v>
      </c>
      <c r="E11" s="44">
        <f>D11</f>
        <v>342100</v>
      </c>
      <c r="F11" s="44"/>
      <c r="G11" s="28"/>
    </row>
    <row r="12" spans="1:7" hidden="1">
      <c r="A12" s="24">
        <v>2</v>
      </c>
      <c r="B12" s="25" t="s">
        <v>55</v>
      </c>
      <c r="C12" s="26"/>
      <c r="D12" s="43"/>
      <c r="E12" s="44"/>
      <c r="F12" s="44"/>
      <c r="G12" s="28"/>
    </row>
    <row r="13" spans="1:7" hidden="1">
      <c r="A13" s="24">
        <v>3</v>
      </c>
      <c r="B13" s="25" t="s">
        <v>56</v>
      </c>
      <c r="C13" s="26"/>
      <c r="D13" s="43"/>
      <c r="E13" s="43"/>
      <c r="F13" s="44"/>
      <c r="G13" s="28"/>
    </row>
    <row r="14" spans="1:7" hidden="1">
      <c r="A14" s="24">
        <v>4</v>
      </c>
      <c r="B14" s="25" t="s">
        <v>57</v>
      </c>
      <c r="C14" s="26"/>
      <c r="D14" s="43"/>
      <c r="E14" s="43"/>
      <c r="F14" s="44"/>
      <c r="G14" s="28"/>
    </row>
    <row r="15" spans="1:7" ht="32.25" customHeight="1">
      <c r="A15" s="19" t="s">
        <v>35</v>
      </c>
      <c r="B15" s="29" t="s">
        <v>58</v>
      </c>
      <c r="C15" s="134">
        <f>C16+C17</f>
        <v>8</v>
      </c>
      <c r="D15" s="42">
        <f t="shared" ref="D15:F15" si="3">D16+D17</f>
        <v>2967168</v>
      </c>
      <c r="E15" s="42">
        <f t="shared" si="3"/>
        <v>1883506</v>
      </c>
      <c r="F15" s="42">
        <f t="shared" si="3"/>
        <v>1083662</v>
      </c>
      <c r="G15" s="18"/>
    </row>
    <row r="16" spans="1:7" ht="32.25" customHeight="1">
      <c r="A16" s="24">
        <v>1</v>
      </c>
      <c r="B16" s="25" t="s">
        <v>89</v>
      </c>
      <c r="C16" s="133">
        <v>7</v>
      </c>
      <c r="D16" s="43">
        <f>'NSTW 26-30'!M13</f>
        <v>1577470</v>
      </c>
      <c r="E16" s="43">
        <f>D16</f>
        <v>1577470</v>
      </c>
      <c r="F16" s="44"/>
      <c r="G16" s="28"/>
    </row>
    <row r="17" spans="1:7" ht="32.25" customHeight="1">
      <c r="A17" s="24">
        <v>2</v>
      </c>
      <c r="B17" s="25" t="s">
        <v>46</v>
      </c>
      <c r="C17" s="133">
        <v>1</v>
      </c>
      <c r="D17" s="43">
        <f>'ODA 26-30'!V15</f>
        <v>1389698</v>
      </c>
      <c r="E17" s="43">
        <f>'ODA 26-30'!W20</f>
        <v>306036</v>
      </c>
      <c r="F17" s="44">
        <f>'ODA 26-30'!Z20</f>
        <v>1083662</v>
      </c>
      <c r="G17" s="28"/>
    </row>
    <row r="18" spans="1:7" s="35" customFormat="1" ht="36.75" customHeight="1">
      <c r="A18" s="19" t="s">
        <v>49</v>
      </c>
      <c r="B18" s="29" t="s">
        <v>59</v>
      </c>
      <c r="C18" s="134">
        <f>C19+C20+C21</f>
        <v>102</v>
      </c>
      <c r="D18" s="138">
        <f t="shared" ref="D18:F18" si="4">D19+D20+D21</f>
        <v>1192357</v>
      </c>
      <c r="E18" s="138">
        <f t="shared" si="4"/>
        <v>1192357</v>
      </c>
      <c r="F18" s="138">
        <f t="shared" si="4"/>
        <v>0</v>
      </c>
      <c r="G18" s="18"/>
    </row>
    <row r="19" spans="1:7" ht="51.75" customHeight="1">
      <c r="A19" s="24">
        <v>1</v>
      </c>
      <c r="B19" s="25" t="s">
        <v>47</v>
      </c>
      <c r="C19" s="133">
        <v>88</v>
      </c>
      <c r="D19" s="139">
        <f>'CTMTQG 26-30'!M14</f>
        <v>1030757</v>
      </c>
      <c r="E19" s="139">
        <f>D19</f>
        <v>1030757</v>
      </c>
      <c r="F19" s="27"/>
      <c r="G19" s="28"/>
    </row>
    <row r="20" spans="1:7" ht="38.25" customHeight="1">
      <c r="A20" s="24">
        <v>2</v>
      </c>
      <c r="B20" s="25" t="s">
        <v>60</v>
      </c>
      <c r="C20" s="133"/>
      <c r="D20" s="139"/>
      <c r="E20" s="139"/>
      <c r="F20" s="27"/>
      <c r="G20" s="28"/>
    </row>
    <row r="21" spans="1:7" ht="51.75" customHeight="1">
      <c r="A21" s="24">
        <v>3</v>
      </c>
      <c r="B21" s="25" t="s">
        <v>50</v>
      </c>
      <c r="C21" s="133">
        <v>14</v>
      </c>
      <c r="D21" s="139">
        <f>'CTMTQG 26-30'!M121</f>
        <v>161600</v>
      </c>
      <c r="E21" s="139">
        <f>D21</f>
        <v>161600</v>
      </c>
      <c r="F21" s="27"/>
      <c r="G21" s="28"/>
    </row>
    <row r="22" spans="1:7" ht="42.75">
      <c r="A22" s="19" t="s">
        <v>41</v>
      </c>
      <c r="B22" s="37" t="s">
        <v>90</v>
      </c>
      <c r="C22" s="30"/>
      <c r="D22" s="30"/>
      <c r="E22" s="31"/>
      <c r="F22" s="31"/>
      <c r="G22" s="32"/>
    </row>
  </sheetData>
  <mergeCells count="11">
    <mergeCell ref="D6:D7"/>
    <mergeCell ref="E6:F6"/>
    <mergeCell ref="C5:F5"/>
    <mergeCell ref="A1:G1"/>
    <mergeCell ref="A2:G2"/>
    <mergeCell ref="A3:G3"/>
    <mergeCell ref="A4:G4"/>
    <mergeCell ref="A5:A7"/>
    <mergeCell ref="B5:B7"/>
    <mergeCell ref="G5:G7"/>
    <mergeCell ref="C6:C7"/>
  </mergeCells>
  <pageMargins left="0.39370078740157483" right="0.19685039370078741" top="0.39370078740157483" bottom="0.19685039370078741" header="0.31496062992125984" footer="0.31496062992125984"/>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tabSelected="1" view="pageBreakPreview" zoomScale="85" zoomScaleNormal="60" zoomScaleSheetLayoutView="85" workbookViewId="0">
      <selection activeCell="U14" sqref="U14"/>
    </sheetView>
  </sheetViews>
  <sheetFormatPr defaultColWidth="9.140625" defaultRowHeight="15.75"/>
  <cols>
    <col min="1" max="1" width="5.42578125" style="4" customWidth="1"/>
    <col min="2" max="2" width="39.5703125" style="2" customWidth="1"/>
    <col min="3" max="3" width="9.85546875" style="2" customWidth="1"/>
    <col min="4" max="4" width="11.5703125" style="2" customWidth="1"/>
    <col min="5" max="6" width="9.140625" style="2"/>
    <col min="7" max="7" width="30.7109375" style="2" customWidth="1"/>
    <col min="8" max="8" width="12.140625" style="2" customWidth="1"/>
    <col min="9" max="12" width="13" style="2" customWidth="1"/>
    <col min="13" max="13" width="11.5703125" style="2" customWidth="1"/>
    <col min="14" max="15" width="9.140625" style="2"/>
    <col min="16" max="16" width="12" style="2" customWidth="1"/>
    <col min="17" max="18" width="9.140625" style="2"/>
    <col min="19" max="19" width="14.85546875" style="2" customWidth="1"/>
    <col min="20" max="16384" width="9.140625" style="2"/>
  </cols>
  <sheetData>
    <row r="1" spans="1:16" s="5" customFormat="1">
      <c r="A1" s="223" t="s">
        <v>460</v>
      </c>
      <c r="B1" s="223"/>
      <c r="C1" s="223"/>
      <c r="D1" s="223"/>
      <c r="E1" s="223"/>
      <c r="F1" s="223"/>
      <c r="G1" s="223"/>
      <c r="H1" s="223"/>
      <c r="I1" s="223"/>
      <c r="J1" s="223"/>
      <c r="K1" s="223"/>
      <c r="L1" s="223"/>
      <c r="M1" s="223"/>
      <c r="N1" s="223"/>
      <c r="O1" s="223"/>
      <c r="P1" s="223"/>
    </row>
    <row r="2" spans="1:16" ht="33" customHeight="1">
      <c r="A2" s="224" t="s">
        <v>96</v>
      </c>
      <c r="B2" s="247"/>
      <c r="C2" s="247"/>
      <c r="D2" s="247"/>
      <c r="E2" s="247"/>
      <c r="F2" s="247"/>
      <c r="G2" s="247"/>
      <c r="H2" s="247"/>
      <c r="I2" s="247"/>
      <c r="J2" s="247"/>
      <c r="K2" s="247"/>
      <c r="L2" s="247"/>
      <c r="M2" s="247"/>
      <c r="N2" s="247"/>
      <c r="O2" s="247"/>
      <c r="P2" s="247"/>
    </row>
    <row r="3" spans="1:16">
      <c r="A3" s="225" t="str">
        <f>'TH nhu cau 26-30'!A3:G3</f>
        <v>(Kèm theo Nghị quyết số           /NQ-HĐND ngày        /9/2024 của HĐND huyện Tuần Giáo</v>
      </c>
      <c r="B3" s="225"/>
      <c r="C3" s="225"/>
      <c r="D3" s="225"/>
      <c r="E3" s="225"/>
      <c r="F3" s="225"/>
      <c r="G3" s="225"/>
      <c r="H3" s="225"/>
      <c r="I3" s="225"/>
      <c r="J3" s="225"/>
      <c r="K3" s="225"/>
      <c r="L3" s="225"/>
      <c r="M3" s="225"/>
      <c r="N3" s="225"/>
      <c r="O3" s="225"/>
      <c r="P3" s="225"/>
    </row>
    <row r="4" spans="1:16">
      <c r="A4" s="226" t="s">
        <v>30</v>
      </c>
      <c r="B4" s="226"/>
      <c r="C4" s="226"/>
      <c r="D4" s="226"/>
      <c r="E4" s="226"/>
      <c r="F4" s="226"/>
      <c r="G4" s="226"/>
      <c r="H4" s="226"/>
      <c r="I4" s="226"/>
      <c r="J4" s="226"/>
      <c r="K4" s="226"/>
      <c r="L4" s="226"/>
      <c r="M4" s="226"/>
      <c r="N4" s="226"/>
      <c r="O4" s="226"/>
      <c r="P4" s="226"/>
    </row>
    <row r="5" spans="1:16" ht="15.75" customHeight="1">
      <c r="A5" s="272" t="s">
        <v>0</v>
      </c>
      <c r="B5" s="272" t="s">
        <v>1</v>
      </c>
      <c r="C5" s="279" t="s">
        <v>65</v>
      </c>
      <c r="D5" s="272" t="s">
        <v>2</v>
      </c>
      <c r="E5" s="273" t="s">
        <v>3</v>
      </c>
      <c r="F5" s="275"/>
      <c r="G5" s="279" t="s">
        <v>4</v>
      </c>
      <c r="H5" s="272" t="s">
        <v>97</v>
      </c>
      <c r="I5" s="272"/>
      <c r="J5" s="272"/>
      <c r="K5" s="272" t="s">
        <v>98</v>
      </c>
      <c r="L5" s="272"/>
      <c r="M5" s="273" t="s">
        <v>99</v>
      </c>
      <c r="N5" s="274"/>
      <c r="O5" s="275"/>
      <c r="P5" s="272" t="s">
        <v>13</v>
      </c>
    </row>
    <row r="6" spans="1:16" ht="36.75" customHeight="1">
      <c r="A6" s="272"/>
      <c r="B6" s="272"/>
      <c r="C6" s="280"/>
      <c r="D6" s="272"/>
      <c r="E6" s="276"/>
      <c r="F6" s="278"/>
      <c r="G6" s="280"/>
      <c r="H6" s="272"/>
      <c r="I6" s="272"/>
      <c r="J6" s="272"/>
      <c r="K6" s="272"/>
      <c r="L6" s="272"/>
      <c r="M6" s="276"/>
      <c r="N6" s="277"/>
      <c r="O6" s="278"/>
      <c r="P6" s="272"/>
    </row>
    <row r="7" spans="1:16" ht="15.75" customHeight="1">
      <c r="A7" s="272"/>
      <c r="B7" s="272"/>
      <c r="C7" s="280"/>
      <c r="D7" s="272"/>
      <c r="E7" s="279" t="s">
        <v>14</v>
      </c>
      <c r="F7" s="279" t="s">
        <v>15</v>
      </c>
      <c r="G7" s="280"/>
      <c r="H7" s="272" t="s">
        <v>16</v>
      </c>
      <c r="I7" s="272" t="s">
        <v>17</v>
      </c>
      <c r="J7" s="272"/>
      <c r="K7" s="272" t="s">
        <v>18</v>
      </c>
      <c r="L7" s="272" t="s">
        <v>19</v>
      </c>
      <c r="M7" s="282" t="s">
        <v>23</v>
      </c>
      <c r="N7" s="285" t="s">
        <v>24</v>
      </c>
      <c r="O7" s="285"/>
      <c r="P7" s="272"/>
    </row>
    <row r="8" spans="1:16" ht="15.75" customHeight="1">
      <c r="A8" s="272"/>
      <c r="B8" s="272"/>
      <c r="C8" s="280"/>
      <c r="D8" s="272"/>
      <c r="E8" s="280"/>
      <c r="F8" s="280"/>
      <c r="G8" s="280"/>
      <c r="H8" s="272"/>
      <c r="I8" s="272" t="s">
        <v>18</v>
      </c>
      <c r="J8" s="272" t="s">
        <v>19</v>
      </c>
      <c r="K8" s="272"/>
      <c r="L8" s="272"/>
      <c r="M8" s="283"/>
      <c r="N8" s="286" t="s">
        <v>26</v>
      </c>
      <c r="O8" s="286" t="s">
        <v>27</v>
      </c>
      <c r="P8" s="272"/>
    </row>
    <row r="9" spans="1:16" ht="15.75" customHeight="1">
      <c r="A9" s="272"/>
      <c r="B9" s="272"/>
      <c r="C9" s="280"/>
      <c r="D9" s="272"/>
      <c r="E9" s="280"/>
      <c r="F9" s="280"/>
      <c r="G9" s="280"/>
      <c r="H9" s="272"/>
      <c r="I9" s="272"/>
      <c r="J9" s="272"/>
      <c r="K9" s="272"/>
      <c r="L9" s="272"/>
      <c r="M9" s="283"/>
      <c r="N9" s="287"/>
      <c r="O9" s="287"/>
      <c r="P9" s="272"/>
    </row>
    <row r="10" spans="1:16">
      <c r="A10" s="272"/>
      <c r="B10" s="272"/>
      <c r="C10" s="280"/>
      <c r="D10" s="272"/>
      <c r="E10" s="280"/>
      <c r="F10" s="280"/>
      <c r="G10" s="280"/>
      <c r="H10" s="272"/>
      <c r="I10" s="272"/>
      <c r="J10" s="272"/>
      <c r="K10" s="272"/>
      <c r="L10" s="272"/>
      <c r="M10" s="283"/>
      <c r="N10" s="287"/>
      <c r="O10" s="287"/>
      <c r="P10" s="272"/>
    </row>
    <row r="11" spans="1:16" ht="51.75" customHeight="1">
      <c r="A11" s="272"/>
      <c r="B11" s="272"/>
      <c r="C11" s="281"/>
      <c r="D11" s="272"/>
      <c r="E11" s="281"/>
      <c r="F11" s="281"/>
      <c r="G11" s="281"/>
      <c r="H11" s="272"/>
      <c r="I11" s="272"/>
      <c r="J11" s="272"/>
      <c r="K11" s="272"/>
      <c r="L11" s="272"/>
      <c r="M11" s="284"/>
      <c r="N11" s="288"/>
      <c r="O11" s="288"/>
      <c r="P11" s="272"/>
    </row>
    <row r="12" spans="1:16">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ht="38.25" customHeight="1">
      <c r="A13" s="1"/>
      <c r="B13" s="92" t="s">
        <v>221</v>
      </c>
      <c r="C13" s="1"/>
      <c r="D13" s="1"/>
      <c r="E13" s="1"/>
      <c r="F13" s="1"/>
      <c r="G13" s="1"/>
      <c r="H13" s="1"/>
      <c r="I13" s="140">
        <f>I14+I28</f>
        <v>365700</v>
      </c>
      <c r="J13" s="140">
        <f>J14+J28</f>
        <v>365700</v>
      </c>
      <c r="K13" s="140">
        <f>K14+K28</f>
        <v>23600</v>
      </c>
      <c r="L13" s="140">
        <f>L14+L28</f>
        <v>23600</v>
      </c>
      <c r="M13" s="140">
        <f>M14+M28</f>
        <v>342100</v>
      </c>
      <c r="N13" s="1"/>
      <c r="O13" s="1"/>
      <c r="P13" s="1"/>
    </row>
    <row r="14" spans="1:16" s="9" customFormat="1" ht="31.5" customHeight="1">
      <c r="A14" s="6" t="s">
        <v>40</v>
      </c>
      <c r="B14" s="7" t="s">
        <v>34</v>
      </c>
      <c r="C14" s="7"/>
      <c r="D14" s="8"/>
      <c r="E14" s="8"/>
      <c r="F14" s="8"/>
      <c r="G14" s="8"/>
      <c r="H14" s="8"/>
      <c r="I14" s="140">
        <f>I15+I19+I24</f>
        <v>99950</v>
      </c>
      <c r="J14" s="140">
        <f t="shared" ref="J14:M14" si="0">J15+J19+J24</f>
        <v>99950</v>
      </c>
      <c r="K14" s="140">
        <f t="shared" si="0"/>
        <v>0</v>
      </c>
      <c r="L14" s="140">
        <f t="shared" si="0"/>
        <v>0</v>
      </c>
      <c r="M14" s="140">
        <f t="shared" si="0"/>
        <v>99950</v>
      </c>
      <c r="N14" s="8"/>
      <c r="O14" s="8"/>
      <c r="P14" s="8"/>
    </row>
    <row r="15" spans="1:16" s="17" customFormat="1" ht="27" customHeight="1">
      <c r="A15" s="6" t="s">
        <v>33</v>
      </c>
      <c r="B15" s="62" t="s">
        <v>161</v>
      </c>
      <c r="C15" s="15"/>
      <c r="D15" s="16"/>
      <c r="E15" s="16"/>
      <c r="F15" s="16"/>
      <c r="G15" s="16"/>
      <c r="H15" s="16"/>
      <c r="I15" s="140">
        <f>I16</f>
        <v>30000</v>
      </c>
      <c r="J15" s="140">
        <f t="shared" ref="J15:M17" si="1">J16</f>
        <v>30000</v>
      </c>
      <c r="K15" s="140"/>
      <c r="L15" s="140"/>
      <c r="M15" s="140">
        <f t="shared" si="1"/>
        <v>30000</v>
      </c>
      <c r="N15" s="16"/>
      <c r="O15" s="16"/>
      <c r="P15" s="16"/>
    </row>
    <row r="16" spans="1:16" s="9" customFormat="1" ht="39" customHeight="1">
      <c r="A16" s="6">
        <v>2</v>
      </c>
      <c r="B16" s="7" t="s">
        <v>101</v>
      </c>
      <c r="C16" s="7"/>
      <c r="D16" s="8"/>
      <c r="E16" s="8"/>
      <c r="F16" s="8"/>
      <c r="G16" s="8"/>
      <c r="H16" s="8"/>
      <c r="I16" s="140">
        <f>I17</f>
        <v>30000</v>
      </c>
      <c r="J16" s="140">
        <f t="shared" si="1"/>
        <v>30000</v>
      </c>
      <c r="K16" s="140"/>
      <c r="L16" s="140"/>
      <c r="M16" s="140">
        <f t="shared" si="1"/>
        <v>30000</v>
      </c>
      <c r="N16" s="8"/>
      <c r="O16" s="8"/>
      <c r="P16" s="8"/>
    </row>
    <row r="17" spans="1:19" s="9" customFormat="1" ht="53.25" customHeight="1">
      <c r="A17" s="6" t="s">
        <v>79</v>
      </c>
      <c r="B17" s="7" t="s">
        <v>102</v>
      </c>
      <c r="C17" s="7"/>
      <c r="D17" s="8"/>
      <c r="E17" s="8"/>
      <c r="F17" s="8"/>
      <c r="G17" s="8"/>
      <c r="H17" s="8"/>
      <c r="I17" s="140">
        <f>I18</f>
        <v>30000</v>
      </c>
      <c r="J17" s="140">
        <f t="shared" si="1"/>
        <v>30000</v>
      </c>
      <c r="K17" s="140"/>
      <c r="L17" s="140"/>
      <c r="M17" s="140">
        <f t="shared" si="1"/>
        <v>30000</v>
      </c>
      <c r="N17" s="8"/>
      <c r="O17" s="8"/>
      <c r="P17" s="8"/>
    </row>
    <row r="18" spans="1:19" s="13" customFormat="1" ht="62.25" customHeight="1">
      <c r="A18" s="10">
        <v>1</v>
      </c>
      <c r="B18" s="63" t="s">
        <v>162</v>
      </c>
      <c r="C18" s="39" t="s">
        <v>117</v>
      </c>
      <c r="D18" s="64" t="s">
        <v>127</v>
      </c>
      <c r="E18" s="10">
        <v>2026</v>
      </c>
      <c r="F18" s="10">
        <v>2028</v>
      </c>
      <c r="G18" s="39" t="s">
        <v>163</v>
      </c>
      <c r="H18" s="12"/>
      <c r="I18" s="141">
        <v>30000</v>
      </c>
      <c r="J18" s="141">
        <v>30000</v>
      </c>
      <c r="K18" s="141"/>
      <c r="L18" s="141"/>
      <c r="M18" s="141">
        <v>30000</v>
      </c>
      <c r="N18" s="12"/>
      <c r="O18" s="12"/>
      <c r="P18" s="12"/>
    </row>
    <row r="19" spans="1:19" s="13" customFormat="1" ht="49.5" customHeight="1">
      <c r="A19" s="65" t="s">
        <v>35</v>
      </c>
      <c r="B19" s="66" t="s">
        <v>169</v>
      </c>
      <c r="C19" s="39"/>
      <c r="D19" s="67"/>
      <c r="E19" s="10"/>
      <c r="F19" s="10"/>
      <c r="G19" s="39"/>
      <c r="H19" s="12"/>
      <c r="I19" s="140">
        <f>I20</f>
        <v>34950</v>
      </c>
      <c r="J19" s="140">
        <f t="shared" ref="J19:J20" si="2">J20</f>
        <v>34950</v>
      </c>
      <c r="K19" s="140"/>
      <c r="L19" s="140"/>
      <c r="M19" s="140">
        <f t="shared" ref="M19:M20" si="3">M20</f>
        <v>34950</v>
      </c>
      <c r="N19" s="12"/>
      <c r="O19" s="12"/>
      <c r="P19" s="12"/>
    </row>
    <row r="20" spans="1:19" s="13" customFormat="1" ht="49.5" customHeight="1">
      <c r="A20" s="6">
        <v>2</v>
      </c>
      <c r="B20" s="7" t="s">
        <v>101</v>
      </c>
      <c r="C20" s="39"/>
      <c r="D20" s="67"/>
      <c r="E20" s="10"/>
      <c r="F20" s="10"/>
      <c r="G20" s="39"/>
      <c r="H20" s="12"/>
      <c r="I20" s="140">
        <f>I21</f>
        <v>34950</v>
      </c>
      <c r="J20" s="140">
        <f t="shared" si="2"/>
        <v>34950</v>
      </c>
      <c r="K20" s="140"/>
      <c r="L20" s="140"/>
      <c r="M20" s="140">
        <f t="shared" si="3"/>
        <v>34950</v>
      </c>
      <c r="N20" s="12"/>
      <c r="O20" s="12"/>
      <c r="P20" s="12"/>
    </row>
    <row r="21" spans="1:19" s="13" customFormat="1" ht="55.5" customHeight="1">
      <c r="A21" s="6" t="s">
        <v>79</v>
      </c>
      <c r="B21" s="7" t="s">
        <v>102</v>
      </c>
      <c r="C21" s="39"/>
      <c r="D21" s="67"/>
      <c r="E21" s="10"/>
      <c r="F21" s="10"/>
      <c r="G21" s="39"/>
      <c r="H21" s="12"/>
      <c r="I21" s="140">
        <f>I22+I23</f>
        <v>34950</v>
      </c>
      <c r="J21" s="140">
        <f t="shared" ref="J21:M21" si="4">J22+J23</f>
        <v>34950</v>
      </c>
      <c r="K21" s="140"/>
      <c r="L21" s="140"/>
      <c r="M21" s="140">
        <f t="shared" si="4"/>
        <v>34950</v>
      </c>
      <c r="N21" s="12"/>
      <c r="O21" s="12"/>
      <c r="P21" s="12"/>
    </row>
    <row r="22" spans="1:19" s="13" customFormat="1" ht="55.5" customHeight="1">
      <c r="A22" s="10">
        <v>1</v>
      </c>
      <c r="B22" s="57" t="s">
        <v>166</v>
      </c>
      <c r="C22" s="58" t="s">
        <v>117</v>
      </c>
      <c r="D22" s="61" t="s">
        <v>168</v>
      </c>
      <c r="E22" s="54">
        <v>2026</v>
      </c>
      <c r="F22" s="54">
        <v>2028</v>
      </c>
      <c r="G22" s="61" t="s">
        <v>434</v>
      </c>
      <c r="H22" s="12"/>
      <c r="I22" s="141">
        <v>20000</v>
      </c>
      <c r="J22" s="141">
        <v>20000</v>
      </c>
      <c r="K22" s="140"/>
      <c r="L22" s="140"/>
      <c r="M22" s="141">
        <v>20000</v>
      </c>
      <c r="N22" s="12"/>
      <c r="O22" s="12"/>
      <c r="P22" s="12"/>
    </row>
    <row r="23" spans="1:19" s="13" customFormat="1" ht="101.25" customHeight="1">
      <c r="A23" s="10">
        <v>2</v>
      </c>
      <c r="B23" s="167" t="s">
        <v>433</v>
      </c>
      <c r="C23" s="58" t="s">
        <v>117</v>
      </c>
      <c r="D23" s="68" t="s">
        <v>116</v>
      </c>
      <c r="E23" s="54">
        <v>2026</v>
      </c>
      <c r="F23" s="54">
        <v>2028</v>
      </c>
      <c r="G23" s="61" t="s">
        <v>435</v>
      </c>
      <c r="H23" s="12"/>
      <c r="I23" s="169">
        <v>14950</v>
      </c>
      <c r="J23" s="169">
        <v>14950</v>
      </c>
      <c r="K23" s="141"/>
      <c r="L23" s="141"/>
      <c r="M23" s="169">
        <v>14950</v>
      </c>
      <c r="N23" s="12"/>
      <c r="O23" s="12"/>
      <c r="P23" s="168" t="s">
        <v>436</v>
      </c>
    </row>
    <row r="24" spans="1:19" s="13" customFormat="1" ht="49.5" customHeight="1">
      <c r="A24" s="65" t="s">
        <v>49</v>
      </c>
      <c r="B24" s="170" t="s">
        <v>377</v>
      </c>
      <c r="C24" s="39"/>
      <c r="D24" s="67"/>
      <c r="E24" s="10"/>
      <c r="F24" s="10"/>
      <c r="G24" s="39"/>
      <c r="H24" s="12"/>
      <c r="I24" s="140">
        <f>I25</f>
        <v>35000</v>
      </c>
      <c r="J24" s="140">
        <f t="shared" ref="J24:J26" si="5">J25</f>
        <v>35000</v>
      </c>
      <c r="K24" s="140"/>
      <c r="L24" s="140"/>
      <c r="M24" s="140">
        <f t="shared" ref="M24:M26" si="6">M25</f>
        <v>35000</v>
      </c>
      <c r="N24" s="12"/>
      <c r="O24" s="12"/>
      <c r="P24" s="12"/>
    </row>
    <row r="25" spans="1:19" s="13" customFormat="1" ht="49.5" customHeight="1">
      <c r="A25" s="6">
        <v>2</v>
      </c>
      <c r="B25" s="7" t="s">
        <v>101</v>
      </c>
      <c r="C25" s="39"/>
      <c r="D25" s="67"/>
      <c r="E25" s="10"/>
      <c r="F25" s="10"/>
      <c r="G25" s="39"/>
      <c r="H25" s="12"/>
      <c r="I25" s="140">
        <f>I26</f>
        <v>35000</v>
      </c>
      <c r="J25" s="140">
        <f t="shared" si="5"/>
        <v>35000</v>
      </c>
      <c r="K25" s="140"/>
      <c r="L25" s="140"/>
      <c r="M25" s="140">
        <f t="shared" si="6"/>
        <v>35000</v>
      </c>
      <c r="N25" s="12"/>
      <c r="O25" s="12"/>
      <c r="P25" s="12"/>
    </row>
    <row r="26" spans="1:19" s="13" customFormat="1" ht="55.5" customHeight="1">
      <c r="A26" s="6" t="s">
        <v>79</v>
      </c>
      <c r="B26" s="7" t="s">
        <v>102</v>
      </c>
      <c r="C26" s="39"/>
      <c r="D26" s="67"/>
      <c r="E26" s="10"/>
      <c r="F26" s="10"/>
      <c r="G26" s="39"/>
      <c r="H26" s="12"/>
      <c r="I26" s="140">
        <f>I27</f>
        <v>35000</v>
      </c>
      <c r="J26" s="140">
        <f t="shared" si="5"/>
        <v>35000</v>
      </c>
      <c r="K26" s="140"/>
      <c r="L26" s="140"/>
      <c r="M26" s="140">
        <f t="shared" si="6"/>
        <v>35000</v>
      </c>
      <c r="N26" s="12"/>
      <c r="O26" s="12"/>
      <c r="P26" s="12"/>
    </row>
    <row r="27" spans="1:19" s="13" customFormat="1" ht="144.75" customHeight="1">
      <c r="A27" s="10">
        <v>1</v>
      </c>
      <c r="B27" s="171" t="s">
        <v>437</v>
      </c>
      <c r="C27" s="58" t="s">
        <v>117</v>
      </c>
      <c r="D27" s="68" t="s">
        <v>116</v>
      </c>
      <c r="E27" s="54">
        <v>2026</v>
      </c>
      <c r="F27" s="54">
        <v>2028</v>
      </c>
      <c r="G27" s="61" t="s">
        <v>438</v>
      </c>
      <c r="H27" s="12"/>
      <c r="I27" s="172">
        <v>35000</v>
      </c>
      <c r="J27" s="172">
        <v>35000</v>
      </c>
      <c r="K27" s="141"/>
      <c r="L27" s="141"/>
      <c r="M27" s="172">
        <v>35000</v>
      </c>
      <c r="N27" s="12"/>
      <c r="O27" s="12"/>
      <c r="P27" s="12"/>
    </row>
    <row r="28" spans="1:19" s="13" customFormat="1" ht="39.75" customHeight="1">
      <c r="A28" s="6" t="s">
        <v>41</v>
      </c>
      <c r="B28" s="7" t="s">
        <v>36</v>
      </c>
      <c r="C28" s="11"/>
      <c r="D28" s="12"/>
      <c r="E28" s="12"/>
      <c r="F28" s="12"/>
      <c r="G28" s="12"/>
      <c r="H28" s="12"/>
      <c r="I28" s="140">
        <f>I29+I65</f>
        <v>265750</v>
      </c>
      <c r="J28" s="140">
        <f>J29+J65</f>
        <v>265750</v>
      </c>
      <c r="K28" s="140">
        <f>K29+K65</f>
        <v>23600</v>
      </c>
      <c r="L28" s="140">
        <f>L29+L65</f>
        <v>23600</v>
      </c>
      <c r="M28" s="140">
        <f>M29+M65</f>
        <v>242150</v>
      </c>
      <c r="N28" s="12"/>
      <c r="O28" s="12"/>
      <c r="P28" s="12"/>
    </row>
    <row r="29" spans="1:19" s="13" customFormat="1" ht="40.5" customHeight="1">
      <c r="A29" s="6" t="s">
        <v>175</v>
      </c>
      <c r="B29" s="70" t="s">
        <v>174</v>
      </c>
      <c r="C29" s="39"/>
      <c r="D29" s="67"/>
      <c r="E29" s="10"/>
      <c r="F29" s="10"/>
      <c r="G29" s="39"/>
      <c r="H29" s="12"/>
      <c r="I29" s="140">
        <f>I30+I39+I44+I49+I53+I57+I61</f>
        <v>180750</v>
      </c>
      <c r="J29" s="140">
        <f t="shared" ref="J29:M29" si="7">J30+J39+J44+J49+J53+J57+J61</f>
        <v>180750</v>
      </c>
      <c r="K29" s="140">
        <f t="shared" si="7"/>
        <v>23600</v>
      </c>
      <c r="L29" s="140">
        <f t="shared" si="7"/>
        <v>23600</v>
      </c>
      <c r="M29" s="140">
        <f t="shared" si="7"/>
        <v>157150</v>
      </c>
      <c r="N29" s="12"/>
      <c r="O29" s="12"/>
      <c r="P29" s="12"/>
    </row>
    <row r="30" spans="1:19" s="13" customFormat="1" ht="37.5" customHeight="1">
      <c r="A30" s="71" t="s">
        <v>33</v>
      </c>
      <c r="B30" s="72" t="s">
        <v>161</v>
      </c>
      <c r="C30" s="39"/>
      <c r="D30" s="67"/>
      <c r="E30" s="10"/>
      <c r="F30" s="10"/>
      <c r="G30" s="39"/>
      <c r="H30" s="12"/>
      <c r="I30" s="140">
        <f>I31</f>
        <v>87350</v>
      </c>
      <c r="J30" s="140">
        <f t="shared" ref="J30:M31" si="8">J31</f>
        <v>87350</v>
      </c>
      <c r="K30" s="140">
        <f t="shared" si="8"/>
        <v>600</v>
      </c>
      <c r="L30" s="140">
        <f t="shared" si="8"/>
        <v>600</v>
      </c>
      <c r="M30" s="140">
        <f t="shared" si="8"/>
        <v>86750</v>
      </c>
      <c r="N30" s="12"/>
      <c r="O30" s="12"/>
      <c r="P30" s="12"/>
      <c r="S30" s="46"/>
    </row>
    <row r="31" spans="1:19" s="13" customFormat="1" ht="51.75" customHeight="1">
      <c r="A31" s="6">
        <v>2</v>
      </c>
      <c r="B31" s="7" t="s">
        <v>101</v>
      </c>
      <c r="C31" s="39"/>
      <c r="D31" s="67"/>
      <c r="E31" s="10"/>
      <c r="F31" s="10"/>
      <c r="G31" s="39"/>
      <c r="H31" s="12"/>
      <c r="I31" s="140">
        <f>I32</f>
        <v>87350</v>
      </c>
      <c r="J31" s="140">
        <f t="shared" si="8"/>
        <v>87350</v>
      </c>
      <c r="K31" s="140">
        <f t="shared" si="8"/>
        <v>600</v>
      </c>
      <c r="L31" s="140">
        <f t="shared" si="8"/>
        <v>600</v>
      </c>
      <c r="M31" s="140">
        <f t="shared" si="8"/>
        <v>86750</v>
      </c>
      <c r="N31" s="12"/>
      <c r="O31" s="12"/>
      <c r="P31" s="12"/>
    </row>
    <row r="32" spans="1:19" s="13" customFormat="1" ht="56.25" customHeight="1">
      <c r="A32" s="6" t="s">
        <v>79</v>
      </c>
      <c r="B32" s="7" t="s">
        <v>102</v>
      </c>
      <c r="C32" s="39"/>
      <c r="D32" s="67"/>
      <c r="E32" s="10"/>
      <c r="F32" s="10"/>
      <c r="G32" s="39"/>
      <c r="H32" s="12"/>
      <c r="I32" s="140">
        <f>SUM(I33:I38)</f>
        <v>87350</v>
      </c>
      <c r="J32" s="140">
        <f>SUM(J33:J38)</f>
        <v>87350</v>
      </c>
      <c r="K32" s="140">
        <f>SUM(K33:K38)</f>
        <v>600</v>
      </c>
      <c r="L32" s="140">
        <f>SUM(L33:L38)</f>
        <v>600</v>
      </c>
      <c r="M32" s="140">
        <f>SUM(M33:M38)</f>
        <v>86750</v>
      </c>
      <c r="N32" s="12"/>
      <c r="O32" s="12"/>
      <c r="P32" s="12"/>
    </row>
    <row r="33" spans="1:16" s="13" customFormat="1" ht="90.75" customHeight="1">
      <c r="A33" s="10">
        <v>1</v>
      </c>
      <c r="B33" s="60" t="s">
        <v>125</v>
      </c>
      <c r="C33" s="58" t="s">
        <v>117</v>
      </c>
      <c r="D33" s="73" t="s">
        <v>176</v>
      </c>
      <c r="E33" s="10">
        <v>2026</v>
      </c>
      <c r="F33" s="10">
        <v>2028</v>
      </c>
      <c r="G33" s="39" t="s">
        <v>184</v>
      </c>
      <c r="H33" s="39" t="s">
        <v>217</v>
      </c>
      <c r="I33" s="144">
        <v>14000</v>
      </c>
      <c r="J33" s="144">
        <v>14000</v>
      </c>
      <c r="K33" s="141">
        <v>300</v>
      </c>
      <c r="L33" s="141">
        <v>300</v>
      </c>
      <c r="M33" s="144">
        <f>14000-300</f>
        <v>13700</v>
      </c>
      <c r="N33" s="12"/>
      <c r="O33" s="12"/>
      <c r="P33" s="12"/>
    </row>
    <row r="34" spans="1:16" s="13" customFormat="1" ht="113.25" customHeight="1">
      <c r="A34" s="10">
        <v>2</v>
      </c>
      <c r="B34" s="74" t="s">
        <v>177</v>
      </c>
      <c r="C34" s="58" t="s">
        <v>117</v>
      </c>
      <c r="D34" s="75" t="s">
        <v>114</v>
      </c>
      <c r="E34" s="10">
        <v>2026</v>
      </c>
      <c r="F34" s="10">
        <v>2028</v>
      </c>
      <c r="G34" s="39" t="s">
        <v>185</v>
      </c>
      <c r="H34" s="12"/>
      <c r="I34" s="143">
        <v>14500</v>
      </c>
      <c r="J34" s="143">
        <v>14500</v>
      </c>
      <c r="K34" s="141"/>
      <c r="L34" s="141"/>
      <c r="M34" s="143">
        <v>14500</v>
      </c>
      <c r="N34" s="12"/>
      <c r="O34" s="12"/>
      <c r="P34" s="12"/>
    </row>
    <row r="35" spans="1:16" s="13" customFormat="1" ht="75" customHeight="1">
      <c r="A35" s="10">
        <v>3</v>
      </c>
      <c r="B35" s="69" t="s">
        <v>178</v>
      </c>
      <c r="C35" s="58" t="s">
        <v>117</v>
      </c>
      <c r="D35" s="76" t="s">
        <v>179</v>
      </c>
      <c r="E35" s="10">
        <v>2026</v>
      </c>
      <c r="F35" s="10">
        <v>2028</v>
      </c>
      <c r="G35" s="39" t="s">
        <v>186</v>
      </c>
      <c r="H35" s="12"/>
      <c r="I35" s="143">
        <v>14950</v>
      </c>
      <c r="J35" s="143">
        <v>14950</v>
      </c>
      <c r="K35" s="141"/>
      <c r="L35" s="141"/>
      <c r="M35" s="143">
        <v>14950</v>
      </c>
      <c r="N35" s="12"/>
      <c r="O35" s="12"/>
      <c r="P35" s="12"/>
    </row>
    <row r="36" spans="1:16" s="13" customFormat="1" ht="75" customHeight="1">
      <c r="A36" s="10">
        <v>4</v>
      </c>
      <c r="B36" s="69" t="s">
        <v>180</v>
      </c>
      <c r="C36" s="58" t="s">
        <v>117</v>
      </c>
      <c r="D36" s="76" t="s">
        <v>181</v>
      </c>
      <c r="E36" s="10">
        <v>2026</v>
      </c>
      <c r="F36" s="10">
        <v>2028</v>
      </c>
      <c r="G36" s="39" t="s">
        <v>186</v>
      </c>
      <c r="H36" s="12"/>
      <c r="I36" s="143">
        <v>14950</v>
      </c>
      <c r="J36" s="143">
        <v>14950</v>
      </c>
      <c r="K36" s="141"/>
      <c r="L36" s="141"/>
      <c r="M36" s="143">
        <v>14950</v>
      </c>
      <c r="N36" s="12"/>
      <c r="O36" s="12"/>
      <c r="P36" s="12"/>
    </row>
    <row r="37" spans="1:16" s="13" customFormat="1" ht="73.5" customHeight="1">
      <c r="A37" s="10">
        <v>5</v>
      </c>
      <c r="B37" s="69" t="s">
        <v>182</v>
      </c>
      <c r="C37" s="58" t="s">
        <v>117</v>
      </c>
      <c r="D37" s="76" t="s">
        <v>183</v>
      </c>
      <c r="E37" s="10">
        <v>2026</v>
      </c>
      <c r="F37" s="10">
        <v>2028</v>
      </c>
      <c r="G37" s="39" t="s">
        <v>186</v>
      </c>
      <c r="H37" s="12"/>
      <c r="I37" s="143">
        <v>14950</v>
      </c>
      <c r="J37" s="143">
        <v>14950</v>
      </c>
      <c r="K37" s="141"/>
      <c r="L37" s="141"/>
      <c r="M37" s="143">
        <v>14950</v>
      </c>
      <c r="N37" s="12"/>
      <c r="O37" s="12"/>
      <c r="P37" s="12"/>
    </row>
    <row r="38" spans="1:16" s="13" customFormat="1" ht="72.75" customHeight="1">
      <c r="A38" s="10">
        <v>6</v>
      </c>
      <c r="B38" s="60" t="s">
        <v>124</v>
      </c>
      <c r="C38" s="58" t="s">
        <v>117</v>
      </c>
      <c r="D38" s="76" t="s">
        <v>116</v>
      </c>
      <c r="E38" s="10">
        <v>2026</v>
      </c>
      <c r="F38" s="10">
        <v>2028</v>
      </c>
      <c r="G38" s="39" t="s">
        <v>184</v>
      </c>
      <c r="H38" s="39" t="s">
        <v>218</v>
      </c>
      <c r="I38" s="143">
        <v>14000</v>
      </c>
      <c r="J38" s="143">
        <v>14000</v>
      </c>
      <c r="K38" s="141">
        <v>300</v>
      </c>
      <c r="L38" s="141">
        <v>300</v>
      </c>
      <c r="M38" s="143">
        <f>14000-300</f>
        <v>13700</v>
      </c>
      <c r="N38" s="12"/>
      <c r="O38" s="12"/>
      <c r="P38" s="12"/>
    </row>
    <row r="39" spans="1:16" s="13" customFormat="1" ht="45" customHeight="1">
      <c r="A39" s="77" t="s">
        <v>35</v>
      </c>
      <c r="B39" s="52" t="s">
        <v>164</v>
      </c>
      <c r="C39" s="39"/>
      <c r="D39" s="56"/>
      <c r="E39" s="10"/>
      <c r="F39" s="10"/>
      <c r="G39" s="39"/>
      <c r="H39" s="12"/>
      <c r="I39" s="140">
        <f>I40</f>
        <v>22450</v>
      </c>
      <c r="J39" s="140">
        <f t="shared" ref="J39:M40" si="9">J40</f>
        <v>22450</v>
      </c>
      <c r="K39" s="140"/>
      <c r="L39" s="140"/>
      <c r="M39" s="140">
        <f t="shared" si="9"/>
        <v>22450</v>
      </c>
      <c r="N39" s="12"/>
      <c r="O39" s="12"/>
      <c r="P39" s="12"/>
    </row>
    <row r="40" spans="1:16" s="13" customFormat="1" ht="56.25" customHeight="1">
      <c r="A40" s="6">
        <v>2</v>
      </c>
      <c r="B40" s="7" t="s">
        <v>101</v>
      </c>
      <c r="C40" s="39"/>
      <c r="D40" s="56"/>
      <c r="E40" s="10"/>
      <c r="F40" s="10"/>
      <c r="G40" s="39"/>
      <c r="H40" s="12"/>
      <c r="I40" s="140">
        <f>I41</f>
        <v>22450</v>
      </c>
      <c r="J40" s="140">
        <f t="shared" si="9"/>
        <v>22450</v>
      </c>
      <c r="K40" s="140"/>
      <c r="L40" s="140"/>
      <c r="M40" s="140">
        <f t="shared" si="9"/>
        <v>22450</v>
      </c>
      <c r="N40" s="12"/>
      <c r="O40" s="12"/>
      <c r="P40" s="12"/>
    </row>
    <row r="41" spans="1:16" s="13" customFormat="1" ht="56.25" customHeight="1">
      <c r="A41" s="6" t="s">
        <v>79</v>
      </c>
      <c r="B41" s="7" t="s">
        <v>102</v>
      </c>
      <c r="C41" s="39"/>
      <c r="D41" s="56"/>
      <c r="E41" s="10"/>
      <c r="F41" s="10"/>
      <c r="G41" s="39"/>
      <c r="H41" s="12"/>
      <c r="I41" s="140">
        <f>SUM(I42:I43)</f>
        <v>22450</v>
      </c>
      <c r="J41" s="140">
        <f t="shared" ref="J41:M41" si="10">SUM(J42:J43)</f>
        <v>22450</v>
      </c>
      <c r="K41" s="140"/>
      <c r="L41" s="140"/>
      <c r="M41" s="140">
        <f t="shared" si="10"/>
        <v>22450</v>
      </c>
      <c r="N41" s="12"/>
      <c r="O41" s="12"/>
      <c r="P41" s="12"/>
    </row>
    <row r="42" spans="1:16" s="13" customFormat="1" ht="97.5" customHeight="1">
      <c r="A42" s="10">
        <v>1</v>
      </c>
      <c r="B42" s="79" t="s">
        <v>439</v>
      </c>
      <c r="C42" s="58" t="s">
        <v>117</v>
      </c>
      <c r="D42" s="80" t="s">
        <v>187</v>
      </c>
      <c r="E42" s="10">
        <v>2026</v>
      </c>
      <c r="F42" s="10">
        <v>2028</v>
      </c>
      <c r="G42" s="81" t="s">
        <v>441</v>
      </c>
      <c r="H42" s="39"/>
      <c r="I42" s="145">
        <v>14950</v>
      </c>
      <c r="J42" s="145">
        <v>14950</v>
      </c>
      <c r="K42" s="141"/>
      <c r="L42" s="141"/>
      <c r="M42" s="145">
        <v>14950</v>
      </c>
      <c r="N42" s="12"/>
      <c r="O42" s="12"/>
      <c r="P42" s="12"/>
    </row>
    <row r="43" spans="1:16" s="13" customFormat="1" ht="97.5" customHeight="1">
      <c r="A43" s="10">
        <v>2</v>
      </c>
      <c r="B43" s="79" t="s">
        <v>440</v>
      </c>
      <c r="C43" s="58" t="s">
        <v>117</v>
      </c>
      <c r="D43" s="81" t="s">
        <v>116</v>
      </c>
      <c r="E43" s="10">
        <v>2026</v>
      </c>
      <c r="F43" s="10">
        <v>2028</v>
      </c>
      <c r="G43" s="81" t="s">
        <v>442</v>
      </c>
      <c r="H43" s="12"/>
      <c r="I43" s="146">
        <v>7500</v>
      </c>
      <c r="J43" s="146">
        <v>7500</v>
      </c>
      <c r="K43" s="141"/>
      <c r="L43" s="141"/>
      <c r="M43" s="146">
        <v>7500</v>
      </c>
      <c r="N43" s="12"/>
      <c r="O43" s="12"/>
      <c r="P43" s="12"/>
    </row>
    <row r="44" spans="1:16" s="13" customFormat="1" ht="56.25" customHeight="1">
      <c r="A44" s="77" t="s">
        <v>49</v>
      </c>
      <c r="B44" s="52" t="s">
        <v>188</v>
      </c>
      <c r="C44" s="39"/>
      <c r="D44" s="56"/>
      <c r="E44" s="10"/>
      <c r="F44" s="10"/>
      <c r="G44" s="39"/>
      <c r="H44" s="12"/>
      <c r="I44" s="140">
        <f>I45</f>
        <v>28450</v>
      </c>
      <c r="J44" s="140">
        <f t="shared" ref="J44:M45" si="11">J45</f>
        <v>28450</v>
      </c>
      <c r="K44" s="140">
        <f t="shared" si="11"/>
        <v>23000</v>
      </c>
      <c r="L44" s="140">
        <f t="shared" si="11"/>
        <v>23000</v>
      </c>
      <c r="M44" s="140">
        <f t="shared" si="11"/>
        <v>5450</v>
      </c>
      <c r="N44" s="12"/>
      <c r="O44" s="12"/>
      <c r="P44" s="12"/>
    </row>
    <row r="45" spans="1:16" s="13" customFormat="1" ht="56.25" customHeight="1">
      <c r="A45" s="6">
        <v>2</v>
      </c>
      <c r="B45" s="7" t="s">
        <v>101</v>
      </c>
      <c r="C45" s="39"/>
      <c r="D45" s="56"/>
      <c r="E45" s="10"/>
      <c r="F45" s="10"/>
      <c r="G45" s="39"/>
      <c r="H45" s="12"/>
      <c r="I45" s="147">
        <f>I46</f>
        <v>28450</v>
      </c>
      <c r="J45" s="147">
        <f t="shared" si="11"/>
        <v>28450</v>
      </c>
      <c r="K45" s="147">
        <f t="shared" si="11"/>
        <v>23000</v>
      </c>
      <c r="L45" s="147">
        <f t="shared" si="11"/>
        <v>23000</v>
      </c>
      <c r="M45" s="147">
        <f t="shared" si="11"/>
        <v>5450</v>
      </c>
      <c r="N45" s="12"/>
      <c r="O45" s="12"/>
      <c r="P45" s="12"/>
    </row>
    <row r="46" spans="1:16" s="13" customFormat="1" ht="56.25" customHeight="1">
      <c r="A46" s="6" t="s">
        <v>79</v>
      </c>
      <c r="B46" s="7" t="s">
        <v>102</v>
      </c>
      <c r="C46" s="39"/>
      <c r="D46" s="56"/>
      <c r="E46" s="10"/>
      <c r="F46" s="10"/>
      <c r="G46" s="39"/>
      <c r="H46" s="12"/>
      <c r="I46" s="147">
        <f>I47+I48</f>
        <v>28450</v>
      </c>
      <c r="J46" s="147">
        <f t="shared" ref="J46:M46" si="12">J47+J48</f>
        <v>28450</v>
      </c>
      <c r="K46" s="147">
        <f t="shared" si="12"/>
        <v>23000</v>
      </c>
      <c r="L46" s="147">
        <f t="shared" si="12"/>
        <v>23000</v>
      </c>
      <c r="M46" s="147">
        <f t="shared" si="12"/>
        <v>5450</v>
      </c>
      <c r="N46" s="12"/>
      <c r="O46" s="12"/>
      <c r="P46" s="12"/>
    </row>
    <row r="47" spans="1:16" s="13" customFormat="1" ht="56.25" customHeight="1">
      <c r="A47" s="10">
        <v>1</v>
      </c>
      <c r="B47" s="78" t="s">
        <v>159</v>
      </c>
      <c r="C47" s="58" t="s">
        <v>117</v>
      </c>
      <c r="D47" s="81" t="s">
        <v>116</v>
      </c>
      <c r="E47" s="10">
        <v>2024</v>
      </c>
      <c r="F47" s="10">
        <v>2026</v>
      </c>
      <c r="G47" s="67" t="s">
        <v>219</v>
      </c>
      <c r="H47" s="39" t="s">
        <v>215</v>
      </c>
      <c r="I47" s="148">
        <v>13500</v>
      </c>
      <c r="J47" s="146">
        <v>13500</v>
      </c>
      <c r="K47" s="141">
        <v>11000</v>
      </c>
      <c r="L47" s="141">
        <v>11000</v>
      </c>
      <c r="M47" s="146">
        <f>I47-K47</f>
        <v>2500</v>
      </c>
      <c r="N47" s="12"/>
      <c r="O47" s="12"/>
      <c r="P47" s="12"/>
    </row>
    <row r="48" spans="1:16" s="13" customFormat="1" ht="56.25" customHeight="1">
      <c r="A48" s="10">
        <v>2</v>
      </c>
      <c r="B48" s="78" t="s">
        <v>123</v>
      </c>
      <c r="C48" s="58" t="s">
        <v>117</v>
      </c>
      <c r="D48" s="81" t="s">
        <v>116</v>
      </c>
      <c r="E48" s="10">
        <v>2024</v>
      </c>
      <c r="F48" s="10">
        <v>2026</v>
      </c>
      <c r="G48" s="67" t="s">
        <v>220</v>
      </c>
      <c r="H48" s="39" t="s">
        <v>216</v>
      </c>
      <c r="I48" s="148">
        <v>14950</v>
      </c>
      <c r="J48" s="146">
        <v>14950</v>
      </c>
      <c r="K48" s="141">
        <v>12000</v>
      </c>
      <c r="L48" s="141">
        <v>12000</v>
      </c>
      <c r="M48" s="146">
        <f>I48-K48</f>
        <v>2950</v>
      </c>
      <c r="N48" s="12"/>
      <c r="O48" s="12"/>
      <c r="P48" s="12"/>
    </row>
    <row r="49" spans="1:16" s="13" customFormat="1" ht="52.5" customHeight="1">
      <c r="A49" s="77" t="s">
        <v>172</v>
      </c>
      <c r="B49" s="52" t="s">
        <v>169</v>
      </c>
      <c r="C49" s="58"/>
      <c r="D49" s="81"/>
      <c r="E49" s="10"/>
      <c r="F49" s="10"/>
      <c r="G49" s="39"/>
      <c r="H49" s="12"/>
      <c r="I49" s="149">
        <f>I50</f>
        <v>14500</v>
      </c>
      <c r="J49" s="149">
        <f t="shared" ref="J49:M50" si="13">J50</f>
        <v>14500</v>
      </c>
      <c r="K49" s="149"/>
      <c r="L49" s="149"/>
      <c r="M49" s="149">
        <f t="shared" si="13"/>
        <v>14500</v>
      </c>
      <c r="N49" s="12"/>
      <c r="O49" s="12"/>
      <c r="P49" s="39"/>
    </row>
    <row r="50" spans="1:16" s="13" customFormat="1" ht="56.25" customHeight="1">
      <c r="A50" s="6">
        <v>2</v>
      </c>
      <c r="B50" s="7" t="s">
        <v>101</v>
      </c>
      <c r="C50" s="39"/>
      <c r="D50" s="56"/>
      <c r="E50" s="10"/>
      <c r="F50" s="10"/>
      <c r="G50" s="39"/>
      <c r="H50" s="12"/>
      <c r="I50" s="140">
        <f>I51</f>
        <v>14500</v>
      </c>
      <c r="J50" s="140">
        <f t="shared" si="13"/>
        <v>14500</v>
      </c>
      <c r="K50" s="140"/>
      <c r="L50" s="140"/>
      <c r="M50" s="140">
        <f t="shared" si="13"/>
        <v>14500</v>
      </c>
      <c r="N50" s="12"/>
      <c r="O50" s="12"/>
      <c r="P50" s="12"/>
    </row>
    <row r="51" spans="1:16" s="13" customFormat="1" ht="56.25" customHeight="1">
      <c r="A51" s="6" t="s">
        <v>79</v>
      </c>
      <c r="B51" s="7" t="s">
        <v>102</v>
      </c>
      <c r="C51" s="39"/>
      <c r="D51" s="56"/>
      <c r="E51" s="10"/>
      <c r="F51" s="10"/>
      <c r="G51" s="39"/>
      <c r="H51" s="12"/>
      <c r="I51" s="140">
        <f>SUM(I52:I52)</f>
        <v>14500</v>
      </c>
      <c r="J51" s="140">
        <f>SUM(J52:J52)</f>
        <v>14500</v>
      </c>
      <c r="K51" s="140"/>
      <c r="L51" s="140"/>
      <c r="M51" s="140">
        <f>SUM(M52:M52)</f>
        <v>14500</v>
      </c>
      <c r="N51" s="12"/>
      <c r="O51" s="12"/>
      <c r="P51" s="12"/>
    </row>
    <row r="52" spans="1:16" s="13" customFormat="1" ht="56.25" customHeight="1">
      <c r="A52" s="10">
        <v>1</v>
      </c>
      <c r="B52" s="57" t="s">
        <v>190</v>
      </c>
      <c r="C52" s="58" t="s">
        <v>117</v>
      </c>
      <c r="D52" s="81" t="s">
        <v>116</v>
      </c>
      <c r="E52" s="10">
        <v>2026</v>
      </c>
      <c r="F52" s="10">
        <v>2028</v>
      </c>
      <c r="G52" s="39" t="s">
        <v>191</v>
      </c>
      <c r="H52" s="12"/>
      <c r="I52" s="145">
        <v>14500</v>
      </c>
      <c r="J52" s="145">
        <v>14500</v>
      </c>
      <c r="K52" s="141"/>
      <c r="L52" s="141"/>
      <c r="M52" s="145">
        <v>14500</v>
      </c>
      <c r="N52" s="12"/>
      <c r="O52" s="12"/>
      <c r="P52" s="12"/>
    </row>
    <row r="53" spans="1:16" s="13" customFormat="1" ht="56.25" customHeight="1">
      <c r="A53" s="77" t="s">
        <v>192</v>
      </c>
      <c r="B53" s="52" t="s">
        <v>193</v>
      </c>
      <c r="C53" s="59"/>
      <c r="D53" s="87"/>
      <c r="E53" s="10"/>
      <c r="F53" s="10"/>
      <c r="G53" s="39"/>
      <c r="H53" s="12"/>
      <c r="I53" s="140">
        <f>I54</f>
        <v>12000</v>
      </c>
      <c r="J53" s="140">
        <f t="shared" ref="J53:M55" si="14">J54</f>
        <v>12000</v>
      </c>
      <c r="K53" s="140"/>
      <c r="L53" s="140"/>
      <c r="M53" s="140">
        <f t="shared" si="14"/>
        <v>12000</v>
      </c>
      <c r="N53" s="12"/>
      <c r="O53" s="12"/>
      <c r="P53" s="12"/>
    </row>
    <row r="54" spans="1:16" s="13" customFormat="1" ht="56.25" customHeight="1">
      <c r="A54" s="6">
        <v>2</v>
      </c>
      <c r="B54" s="7" t="s">
        <v>101</v>
      </c>
      <c r="C54" s="89"/>
      <c r="D54" s="56"/>
      <c r="E54" s="10"/>
      <c r="F54" s="10"/>
      <c r="G54" s="39"/>
      <c r="H54" s="12"/>
      <c r="I54" s="140">
        <f>I55</f>
        <v>12000</v>
      </c>
      <c r="J54" s="140">
        <f t="shared" si="14"/>
        <v>12000</v>
      </c>
      <c r="K54" s="140"/>
      <c r="L54" s="140"/>
      <c r="M54" s="140">
        <f t="shared" si="14"/>
        <v>12000</v>
      </c>
      <c r="N54" s="12"/>
      <c r="O54" s="12"/>
      <c r="P54" s="12"/>
    </row>
    <row r="55" spans="1:16" s="13" customFormat="1" ht="56.25" customHeight="1">
      <c r="A55" s="6" t="s">
        <v>79</v>
      </c>
      <c r="B55" s="7" t="s">
        <v>102</v>
      </c>
      <c r="C55" s="89"/>
      <c r="D55" s="56"/>
      <c r="E55" s="10"/>
      <c r="F55" s="10"/>
      <c r="G55" s="39"/>
      <c r="H55" s="12"/>
      <c r="I55" s="140">
        <f>I56</f>
        <v>12000</v>
      </c>
      <c r="J55" s="140">
        <f t="shared" si="14"/>
        <v>12000</v>
      </c>
      <c r="K55" s="140"/>
      <c r="L55" s="140"/>
      <c r="M55" s="140">
        <f t="shared" si="14"/>
        <v>12000</v>
      </c>
      <c r="N55" s="12"/>
      <c r="O55" s="12"/>
      <c r="P55" s="12"/>
    </row>
    <row r="56" spans="1:16" s="13" customFormat="1" ht="148.5" customHeight="1">
      <c r="A56" s="173">
        <v>1</v>
      </c>
      <c r="B56" s="174" t="s">
        <v>194</v>
      </c>
      <c r="C56" s="88" t="s">
        <v>117</v>
      </c>
      <c r="D56" s="175" t="s">
        <v>116</v>
      </c>
      <c r="E56" s="54">
        <v>2026</v>
      </c>
      <c r="F56" s="54">
        <v>2028</v>
      </c>
      <c r="G56" s="53" t="s">
        <v>198</v>
      </c>
      <c r="H56" s="55"/>
      <c r="I56" s="176">
        <v>12000</v>
      </c>
      <c r="J56" s="176">
        <v>12000</v>
      </c>
      <c r="K56" s="176"/>
      <c r="L56" s="142"/>
      <c r="M56" s="176">
        <v>12000</v>
      </c>
      <c r="N56" s="55"/>
      <c r="O56" s="55"/>
      <c r="P56" s="55"/>
    </row>
    <row r="57" spans="1:16" s="13" customFormat="1" ht="45" customHeight="1">
      <c r="A57" s="89" t="s">
        <v>195</v>
      </c>
      <c r="B57" s="178" t="s">
        <v>171</v>
      </c>
      <c r="C57" s="48"/>
      <c r="D57" s="179"/>
      <c r="E57" s="10"/>
      <c r="F57" s="10"/>
      <c r="G57" s="39"/>
      <c r="H57" s="12"/>
      <c r="I57" s="181">
        <f>I58</f>
        <v>14000</v>
      </c>
      <c r="J57" s="181">
        <f t="shared" ref="J57:M59" si="15">J58</f>
        <v>14000</v>
      </c>
      <c r="K57" s="181"/>
      <c r="L57" s="181"/>
      <c r="M57" s="181">
        <f t="shared" si="15"/>
        <v>14000</v>
      </c>
      <c r="N57" s="12"/>
      <c r="O57" s="12"/>
      <c r="P57" s="12"/>
    </row>
    <row r="58" spans="1:16" s="13" customFormat="1" ht="53.25" customHeight="1">
      <c r="A58" s="6">
        <v>2</v>
      </c>
      <c r="B58" s="7" t="s">
        <v>101</v>
      </c>
      <c r="C58" s="48"/>
      <c r="D58" s="179"/>
      <c r="E58" s="10"/>
      <c r="F58" s="10"/>
      <c r="G58" s="39"/>
      <c r="H58" s="12"/>
      <c r="I58" s="181">
        <f>I59</f>
        <v>14000</v>
      </c>
      <c r="J58" s="181">
        <f t="shared" si="15"/>
        <v>14000</v>
      </c>
      <c r="K58" s="181"/>
      <c r="L58" s="181"/>
      <c r="M58" s="181">
        <f t="shared" si="15"/>
        <v>14000</v>
      </c>
      <c r="N58" s="12"/>
      <c r="O58" s="12"/>
      <c r="P58" s="12"/>
    </row>
    <row r="59" spans="1:16" s="13" customFormat="1" ht="66" customHeight="1">
      <c r="A59" s="6" t="s">
        <v>79</v>
      </c>
      <c r="B59" s="7" t="s">
        <v>102</v>
      </c>
      <c r="C59" s="48"/>
      <c r="D59" s="179"/>
      <c r="E59" s="10"/>
      <c r="F59" s="10"/>
      <c r="G59" s="39"/>
      <c r="H59" s="12"/>
      <c r="I59" s="181">
        <f>I60</f>
        <v>14000</v>
      </c>
      <c r="J59" s="181">
        <f t="shared" si="15"/>
        <v>14000</v>
      </c>
      <c r="K59" s="181"/>
      <c r="L59" s="181"/>
      <c r="M59" s="181">
        <f t="shared" si="15"/>
        <v>14000</v>
      </c>
      <c r="N59" s="12"/>
      <c r="O59" s="12"/>
      <c r="P59" s="12"/>
    </row>
    <row r="60" spans="1:16" s="13" customFormat="1" ht="132.75" customHeight="1">
      <c r="A60" s="86">
        <v>1</v>
      </c>
      <c r="B60" s="182" t="s">
        <v>173</v>
      </c>
      <c r="C60" s="48" t="s">
        <v>117</v>
      </c>
      <c r="D60" s="179" t="s">
        <v>116</v>
      </c>
      <c r="E60" s="10">
        <v>2026</v>
      </c>
      <c r="F60" s="10">
        <v>2028</v>
      </c>
      <c r="G60" s="184" t="s">
        <v>444</v>
      </c>
      <c r="H60" s="12"/>
      <c r="I60" s="180">
        <v>14000</v>
      </c>
      <c r="J60" s="180">
        <v>14000</v>
      </c>
      <c r="K60" s="180"/>
      <c r="L60" s="141"/>
      <c r="M60" s="180">
        <v>14000</v>
      </c>
      <c r="N60" s="12"/>
      <c r="O60" s="12"/>
      <c r="P60" s="12"/>
    </row>
    <row r="61" spans="1:16" s="13" customFormat="1" ht="56.25" customHeight="1">
      <c r="A61" s="82" t="s">
        <v>443</v>
      </c>
      <c r="B61" s="84" t="s">
        <v>196</v>
      </c>
      <c r="C61" s="86"/>
      <c r="D61" s="86"/>
      <c r="E61" s="10"/>
      <c r="F61" s="10"/>
      <c r="G61" s="185"/>
      <c r="H61" s="123"/>
      <c r="I61" s="177">
        <f>I62</f>
        <v>2000</v>
      </c>
      <c r="J61" s="177">
        <f t="shared" ref="J61:M63" si="16">J62</f>
        <v>2000</v>
      </c>
      <c r="K61" s="177"/>
      <c r="L61" s="177"/>
      <c r="M61" s="177">
        <f t="shared" si="16"/>
        <v>2000</v>
      </c>
      <c r="N61" s="123"/>
      <c r="O61" s="123"/>
      <c r="P61" s="123"/>
    </row>
    <row r="62" spans="1:16" s="13" customFormat="1" ht="56.25" customHeight="1">
      <c r="A62" s="6">
        <v>2</v>
      </c>
      <c r="B62" s="7" t="s">
        <v>101</v>
      </c>
      <c r="C62" s="183"/>
      <c r="D62" s="85"/>
      <c r="E62" s="10"/>
      <c r="F62" s="10"/>
      <c r="G62" s="39"/>
      <c r="H62" s="12"/>
      <c r="I62" s="140">
        <f>I63</f>
        <v>2000</v>
      </c>
      <c r="J62" s="140">
        <f t="shared" si="16"/>
        <v>2000</v>
      </c>
      <c r="K62" s="140"/>
      <c r="L62" s="140"/>
      <c r="M62" s="140">
        <f t="shared" si="16"/>
        <v>2000</v>
      </c>
      <c r="N62" s="12"/>
      <c r="O62" s="12"/>
      <c r="P62" s="12"/>
    </row>
    <row r="63" spans="1:16" s="13" customFormat="1" ht="56.25" customHeight="1">
      <c r="A63" s="6" t="s">
        <v>79</v>
      </c>
      <c r="B63" s="7" t="s">
        <v>102</v>
      </c>
      <c r="C63" s="90"/>
      <c r="D63" s="85"/>
      <c r="E63" s="10"/>
      <c r="F63" s="10"/>
      <c r="G63" s="39"/>
      <c r="H63" s="12"/>
      <c r="I63" s="140">
        <f>I64</f>
        <v>2000</v>
      </c>
      <c r="J63" s="140">
        <f t="shared" si="16"/>
        <v>2000</v>
      </c>
      <c r="K63" s="140"/>
      <c r="L63" s="140"/>
      <c r="M63" s="140">
        <f t="shared" si="16"/>
        <v>2000</v>
      </c>
      <c r="N63" s="12"/>
      <c r="O63" s="12"/>
      <c r="P63" s="12"/>
    </row>
    <row r="64" spans="1:16" s="13" customFormat="1" ht="56.25" customHeight="1">
      <c r="A64" s="80">
        <v>1</v>
      </c>
      <c r="B64" s="57" t="s">
        <v>197</v>
      </c>
      <c r="C64" s="58" t="s">
        <v>117</v>
      </c>
      <c r="D64" s="61" t="s">
        <v>111</v>
      </c>
      <c r="E64" s="10">
        <v>2026</v>
      </c>
      <c r="F64" s="10">
        <v>2028</v>
      </c>
      <c r="G64" s="39" t="s">
        <v>199</v>
      </c>
      <c r="H64" s="12"/>
      <c r="I64" s="145">
        <v>2000</v>
      </c>
      <c r="J64" s="145">
        <v>2000</v>
      </c>
      <c r="K64" s="141"/>
      <c r="L64" s="141"/>
      <c r="M64" s="145">
        <v>2000</v>
      </c>
      <c r="N64" s="12"/>
      <c r="O64" s="12"/>
      <c r="P64" s="12"/>
    </row>
    <row r="65" spans="1:16" s="13" customFormat="1" ht="52.5" customHeight="1">
      <c r="A65" s="6" t="s">
        <v>200</v>
      </c>
      <c r="B65" s="7" t="s">
        <v>201</v>
      </c>
      <c r="C65" s="39"/>
      <c r="D65" s="56"/>
      <c r="E65" s="10"/>
      <c r="F65" s="10"/>
      <c r="G65" s="39"/>
      <c r="H65" s="12"/>
      <c r="I65" s="140">
        <f>I66+I70</f>
        <v>85000</v>
      </c>
      <c r="J65" s="140">
        <f>J66+J70</f>
        <v>85000</v>
      </c>
      <c r="K65" s="140"/>
      <c r="L65" s="140"/>
      <c r="M65" s="140">
        <f>M66+M70</f>
        <v>85000</v>
      </c>
      <c r="N65" s="12"/>
      <c r="O65" s="12"/>
      <c r="P65" s="12"/>
    </row>
    <row r="66" spans="1:16" s="13" customFormat="1" ht="56.25" customHeight="1">
      <c r="A66" s="77" t="s">
        <v>33</v>
      </c>
      <c r="B66" s="52" t="s">
        <v>202</v>
      </c>
      <c r="C66" s="39"/>
      <c r="D66" s="56"/>
      <c r="E66" s="10"/>
      <c r="F66" s="10"/>
      <c r="G66" s="39"/>
      <c r="H66" s="12"/>
      <c r="I66" s="140">
        <f>I67</f>
        <v>25000</v>
      </c>
      <c r="J66" s="140">
        <f t="shared" ref="J66:M68" si="17">J67</f>
        <v>25000</v>
      </c>
      <c r="K66" s="140"/>
      <c r="L66" s="140"/>
      <c r="M66" s="140">
        <f t="shared" si="17"/>
        <v>25000</v>
      </c>
      <c r="N66" s="12"/>
      <c r="O66" s="12"/>
      <c r="P66" s="12"/>
    </row>
    <row r="67" spans="1:16" s="13" customFormat="1" ht="56.25" customHeight="1">
      <c r="A67" s="6">
        <v>2</v>
      </c>
      <c r="B67" s="7" t="s">
        <v>101</v>
      </c>
      <c r="C67" s="39"/>
      <c r="D67" s="56"/>
      <c r="E67" s="10"/>
      <c r="F67" s="10"/>
      <c r="G67" s="39"/>
      <c r="H67" s="12"/>
      <c r="I67" s="140">
        <f>I68</f>
        <v>25000</v>
      </c>
      <c r="J67" s="140">
        <f t="shared" si="17"/>
        <v>25000</v>
      </c>
      <c r="K67" s="140"/>
      <c r="L67" s="140"/>
      <c r="M67" s="140">
        <f t="shared" si="17"/>
        <v>25000</v>
      </c>
      <c r="N67" s="12"/>
      <c r="O67" s="12"/>
      <c r="P67" s="12"/>
    </row>
    <row r="68" spans="1:16" s="13" customFormat="1" ht="56.25" customHeight="1">
      <c r="A68" s="6" t="s">
        <v>79</v>
      </c>
      <c r="B68" s="7" t="s">
        <v>102</v>
      </c>
      <c r="C68" s="39"/>
      <c r="D68" s="56"/>
      <c r="E68" s="10"/>
      <c r="F68" s="10"/>
      <c r="G68" s="39"/>
      <c r="H68" s="12"/>
      <c r="I68" s="140">
        <f>I69</f>
        <v>25000</v>
      </c>
      <c r="J68" s="140">
        <f t="shared" si="17"/>
        <v>25000</v>
      </c>
      <c r="K68" s="140"/>
      <c r="L68" s="140"/>
      <c r="M68" s="140">
        <f t="shared" si="17"/>
        <v>25000</v>
      </c>
      <c r="N68" s="12"/>
      <c r="O68" s="12"/>
      <c r="P68" s="12"/>
    </row>
    <row r="69" spans="1:16" s="13" customFormat="1" ht="73.5" customHeight="1">
      <c r="A69" s="83">
        <v>1</v>
      </c>
      <c r="B69" s="186" t="s">
        <v>165</v>
      </c>
      <c r="C69" s="58" t="s">
        <v>117</v>
      </c>
      <c r="D69" s="187" t="s">
        <v>167</v>
      </c>
      <c r="E69" s="10">
        <v>2026</v>
      </c>
      <c r="F69" s="10">
        <v>2028</v>
      </c>
      <c r="G69" s="187" t="s">
        <v>445</v>
      </c>
      <c r="H69" s="12"/>
      <c r="I69" s="150">
        <v>25000</v>
      </c>
      <c r="J69" s="150">
        <v>25000</v>
      </c>
      <c r="K69" s="141"/>
      <c r="L69" s="141"/>
      <c r="M69" s="150">
        <v>25000</v>
      </c>
      <c r="N69" s="12"/>
      <c r="O69" s="12"/>
      <c r="P69" s="12"/>
    </row>
    <row r="70" spans="1:16" s="13" customFormat="1" ht="56.25" customHeight="1">
      <c r="A70" s="77" t="s">
        <v>35</v>
      </c>
      <c r="B70" s="188" t="s">
        <v>169</v>
      </c>
      <c r="C70" s="39"/>
      <c r="D70" s="56"/>
      <c r="E70" s="10"/>
      <c r="F70" s="10"/>
      <c r="G70" s="39"/>
      <c r="H70" s="12"/>
      <c r="I70" s="140">
        <f>I71</f>
        <v>60000</v>
      </c>
      <c r="J70" s="140">
        <f t="shared" ref="J70:M71" si="18">J71</f>
        <v>60000</v>
      </c>
      <c r="K70" s="140"/>
      <c r="L70" s="140"/>
      <c r="M70" s="140">
        <f t="shared" si="18"/>
        <v>60000</v>
      </c>
      <c r="N70" s="12"/>
      <c r="O70" s="12"/>
      <c r="P70" s="12"/>
    </row>
    <row r="71" spans="1:16" s="13" customFormat="1" ht="56.25" customHeight="1">
      <c r="A71" s="6">
        <v>2</v>
      </c>
      <c r="B71" s="7" t="s">
        <v>101</v>
      </c>
      <c r="C71" s="39"/>
      <c r="D71" s="56"/>
      <c r="E71" s="10"/>
      <c r="F71" s="10"/>
      <c r="G71" s="39"/>
      <c r="H71" s="12"/>
      <c r="I71" s="140">
        <f>I72</f>
        <v>60000</v>
      </c>
      <c r="J71" s="140">
        <f t="shared" si="18"/>
        <v>60000</v>
      </c>
      <c r="K71" s="140"/>
      <c r="L71" s="140"/>
      <c r="M71" s="140">
        <f t="shared" si="18"/>
        <v>60000</v>
      </c>
      <c r="N71" s="12"/>
      <c r="O71" s="12"/>
      <c r="P71" s="12"/>
    </row>
    <row r="72" spans="1:16" s="13" customFormat="1" ht="56.25" customHeight="1">
      <c r="A72" s="6" t="s">
        <v>79</v>
      </c>
      <c r="B72" s="7" t="s">
        <v>102</v>
      </c>
      <c r="C72" s="39"/>
      <c r="D72" s="56"/>
      <c r="E72" s="10"/>
      <c r="F72" s="10"/>
      <c r="G72" s="39"/>
      <c r="H72" s="12"/>
      <c r="I72" s="140">
        <f>SUM(I73:I73)</f>
        <v>60000</v>
      </c>
      <c r="J72" s="140">
        <f>SUM(J73:J73)</f>
        <v>60000</v>
      </c>
      <c r="K72" s="140"/>
      <c r="L72" s="140"/>
      <c r="M72" s="140">
        <f>SUM(M73:M73)</f>
        <v>60000</v>
      </c>
      <c r="N72" s="12"/>
      <c r="O72" s="12"/>
      <c r="P72" s="12"/>
    </row>
    <row r="73" spans="1:16" s="13" customFormat="1" ht="108.75" customHeight="1">
      <c r="A73" s="80">
        <v>1</v>
      </c>
      <c r="B73" s="189" t="s">
        <v>170</v>
      </c>
      <c r="C73" s="58" t="s">
        <v>117</v>
      </c>
      <c r="D73" s="190" t="s">
        <v>116</v>
      </c>
      <c r="E73" s="10">
        <v>2026</v>
      </c>
      <c r="F73" s="10">
        <v>2028</v>
      </c>
      <c r="G73" s="191" t="s">
        <v>189</v>
      </c>
      <c r="H73" s="12"/>
      <c r="I73" s="141">
        <v>60000</v>
      </c>
      <c r="J73" s="141">
        <v>60000</v>
      </c>
      <c r="K73" s="141"/>
      <c r="L73" s="141"/>
      <c r="M73" s="141">
        <v>60000</v>
      </c>
      <c r="N73" s="12"/>
      <c r="O73" s="12"/>
      <c r="P73" s="12"/>
    </row>
  </sheetData>
  <mergeCells count="26">
    <mergeCell ref="N8:N11"/>
    <mergeCell ref="O8:O11"/>
    <mergeCell ref="E7:E11"/>
    <mergeCell ref="F7:F11"/>
    <mergeCell ref="H7:H11"/>
    <mergeCell ref="I7:J7"/>
    <mergeCell ref="K7:K11"/>
    <mergeCell ref="L7:L11"/>
    <mergeCell ref="I8:I11"/>
    <mergeCell ref="J8:J11"/>
    <mergeCell ref="H5:J6"/>
    <mergeCell ref="K5:L6"/>
    <mergeCell ref="M5:O6"/>
    <mergeCell ref="P5:P11"/>
    <mergeCell ref="A1:P1"/>
    <mergeCell ref="A2:P2"/>
    <mergeCell ref="A3:P3"/>
    <mergeCell ref="A4:P4"/>
    <mergeCell ref="A5:A11"/>
    <mergeCell ref="B5:B11"/>
    <mergeCell ref="C5:C11"/>
    <mergeCell ref="D5:D11"/>
    <mergeCell ref="E5:F6"/>
    <mergeCell ref="G5:G11"/>
    <mergeCell ref="M7:M11"/>
    <mergeCell ref="N7:O7"/>
  </mergeCells>
  <pageMargins left="0.19685039370078741" right="0.19685039370078741" top="0.39370078740157483" bottom="0.19685039370078741"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topLeftCell="A34" zoomScale="115" zoomScaleNormal="70" zoomScaleSheetLayoutView="115" workbookViewId="0">
      <selection activeCell="B23" sqref="B23"/>
    </sheetView>
  </sheetViews>
  <sheetFormatPr defaultColWidth="9.140625" defaultRowHeight="15.75"/>
  <cols>
    <col min="1" max="1" width="5.42578125" style="4" customWidth="1"/>
    <col min="2" max="2" width="35" style="2" customWidth="1"/>
    <col min="3" max="3" width="9.85546875" style="2" customWidth="1"/>
    <col min="4" max="4" width="10.42578125" style="2" customWidth="1"/>
    <col min="5" max="6" width="9.140625" style="2"/>
    <col min="7" max="7" width="40.140625" style="2" customWidth="1"/>
    <col min="8" max="8" width="12.140625" style="2" customWidth="1"/>
    <col min="9" max="12" width="13" style="2" customWidth="1"/>
    <col min="13" max="13" width="13.85546875" style="2" customWidth="1"/>
    <col min="14" max="16384" width="9.140625" style="2"/>
  </cols>
  <sheetData>
    <row r="1" spans="1:16" s="5" customFormat="1">
      <c r="A1" s="223" t="s">
        <v>461</v>
      </c>
      <c r="B1" s="223"/>
      <c r="C1" s="223"/>
      <c r="D1" s="223"/>
      <c r="E1" s="223"/>
      <c r="F1" s="223"/>
      <c r="G1" s="223"/>
      <c r="H1" s="223"/>
      <c r="I1" s="223"/>
      <c r="J1" s="223"/>
      <c r="K1" s="223"/>
      <c r="L1" s="223"/>
      <c r="M1" s="223"/>
      <c r="N1" s="223"/>
      <c r="O1" s="223"/>
      <c r="P1" s="223"/>
    </row>
    <row r="2" spans="1:16" ht="33" customHeight="1">
      <c r="A2" s="224" t="s">
        <v>105</v>
      </c>
      <c r="B2" s="247"/>
      <c r="C2" s="247"/>
      <c r="D2" s="247"/>
      <c r="E2" s="247"/>
      <c r="F2" s="247"/>
      <c r="G2" s="247"/>
      <c r="H2" s="247"/>
      <c r="I2" s="247"/>
      <c r="J2" s="247"/>
      <c r="K2" s="247"/>
      <c r="L2" s="247"/>
      <c r="M2" s="247"/>
      <c r="N2" s="247"/>
      <c r="O2" s="247"/>
      <c r="P2" s="247"/>
    </row>
    <row r="3" spans="1:16">
      <c r="A3" s="225" t="str">
        <f>'TH nhu cau 26-30'!A3:G3</f>
        <v>(Kèm theo Nghị quyết số           /NQ-HĐND ngày        /9/2024 của HĐND huyện Tuần Giáo</v>
      </c>
      <c r="B3" s="225"/>
      <c r="C3" s="225"/>
      <c r="D3" s="225"/>
      <c r="E3" s="225"/>
      <c r="F3" s="225"/>
      <c r="G3" s="225"/>
      <c r="H3" s="225"/>
      <c r="I3" s="225"/>
      <c r="J3" s="225"/>
      <c r="K3" s="225"/>
      <c r="L3" s="225"/>
      <c r="M3" s="225"/>
      <c r="N3" s="225"/>
      <c r="O3" s="225"/>
      <c r="P3" s="225"/>
    </row>
    <row r="4" spans="1:16">
      <c r="A4" s="226" t="s">
        <v>30</v>
      </c>
      <c r="B4" s="226"/>
      <c r="C4" s="226"/>
      <c r="D4" s="226"/>
      <c r="E4" s="226"/>
      <c r="F4" s="226"/>
      <c r="G4" s="226"/>
      <c r="H4" s="226"/>
      <c r="I4" s="226"/>
      <c r="J4" s="226"/>
      <c r="K4" s="226"/>
      <c r="L4" s="226"/>
      <c r="M4" s="226"/>
      <c r="N4" s="226"/>
      <c r="O4" s="226"/>
      <c r="P4" s="226"/>
    </row>
    <row r="5" spans="1:16" ht="15.75" customHeight="1">
      <c r="A5" s="272" t="s">
        <v>0</v>
      </c>
      <c r="B5" s="272" t="s">
        <v>1</v>
      </c>
      <c r="C5" s="279" t="s">
        <v>65</v>
      </c>
      <c r="D5" s="272" t="s">
        <v>2</v>
      </c>
      <c r="E5" s="273" t="s">
        <v>3</v>
      </c>
      <c r="F5" s="275"/>
      <c r="G5" s="279" t="s">
        <v>4</v>
      </c>
      <c r="H5" s="272" t="s">
        <v>97</v>
      </c>
      <c r="I5" s="272"/>
      <c r="J5" s="272"/>
      <c r="K5" s="272" t="s">
        <v>98</v>
      </c>
      <c r="L5" s="272"/>
      <c r="M5" s="273" t="s">
        <v>99</v>
      </c>
      <c r="N5" s="274"/>
      <c r="O5" s="275"/>
      <c r="P5" s="272" t="s">
        <v>13</v>
      </c>
    </row>
    <row r="6" spans="1:16" ht="36.75" customHeight="1">
      <c r="A6" s="272"/>
      <c r="B6" s="272"/>
      <c r="C6" s="280"/>
      <c r="D6" s="272"/>
      <c r="E6" s="276"/>
      <c r="F6" s="278"/>
      <c r="G6" s="280"/>
      <c r="H6" s="272"/>
      <c r="I6" s="272"/>
      <c r="J6" s="272"/>
      <c r="K6" s="272"/>
      <c r="L6" s="272"/>
      <c r="M6" s="276"/>
      <c r="N6" s="277"/>
      <c r="O6" s="278"/>
      <c r="P6" s="272"/>
    </row>
    <row r="7" spans="1:16" ht="15.75" customHeight="1">
      <c r="A7" s="272"/>
      <c r="B7" s="272"/>
      <c r="C7" s="280"/>
      <c r="D7" s="272"/>
      <c r="E7" s="279" t="s">
        <v>14</v>
      </c>
      <c r="F7" s="279" t="s">
        <v>15</v>
      </c>
      <c r="G7" s="280"/>
      <c r="H7" s="272" t="s">
        <v>16</v>
      </c>
      <c r="I7" s="272" t="s">
        <v>17</v>
      </c>
      <c r="J7" s="272"/>
      <c r="K7" s="272" t="s">
        <v>18</v>
      </c>
      <c r="L7" s="272" t="s">
        <v>43</v>
      </c>
      <c r="M7" s="282" t="s">
        <v>23</v>
      </c>
      <c r="N7" s="285" t="s">
        <v>24</v>
      </c>
      <c r="O7" s="285"/>
      <c r="P7" s="272"/>
    </row>
    <row r="8" spans="1:16" ht="15.75" customHeight="1">
      <c r="A8" s="272"/>
      <c r="B8" s="272"/>
      <c r="C8" s="280"/>
      <c r="D8" s="272"/>
      <c r="E8" s="280"/>
      <c r="F8" s="280"/>
      <c r="G8" s="280"/>
      <c r="H8" s="272"/>
      <c r="I8" s="272" t="s">
        <v>18</v>
      </c>
      <c r="J8" s="272" t="s">
        <v>43</v>
      </c>
      <c r="K8" s="272"/>
      <c r="L8" s="272"/>
      <c r="M8" s="283"/>
      <c r="N8" s="286" t="s">
        <v>26</v>
      </c>
      <c r="O8" s="286" t="s">
        <v>27</v>
      </c>
      <c r="P8" s="272"/>
    </row>
    <row r="9" spans="1:16" ht="15.75" customHeight="1">
      <c r="A9" s="272"/>
      <c r="B9" s="272"/>
      <c r="C9" s="280"/>
      <c r="D9" s="272"/>
      <c r="E9" s="280"/>
      <c r="F9" s="280"/>
      <c r="G9" s="280"/>
      <c r="H9" s="272"/>
      <c r="I9" s="272"/>
      <c r="J9" s="272"/>
      <c r="K9" s="272"/>
      <c r="L9" s="272"/>
      <c r="M9" s="283"/>
      <c r="N9" s="287"/>
      <c r="O9" s="287"/>
      <c r="P9" s="272"/>
    </row>
    <row r="10" spans="1:16">
      <c r="A10" s="272"/>
      <c r="B10" s="272"/>
      <c r="C10" s="280"/>
      <c r="D10" s="272"/>
      <c r="E10" s="280"/>
      <c r="F10" s="280"/>
      <c r="G10" s="280"/>
      <c r="H10" s="272"/>
      <c r="I10" s="272"/>
      <c r="J10" s="272"/>
      <c r="K10" s="272"/>
      <c r="L10" s="272"/>
      <c r="M10" s="283"/>
      <c r="N10" s="287"/>
      <c r="O10" s="287"/>
      <c r="P10" s="272"/>
    </row>
    <row r="11" spans="1:16" ht="51.75" customHeight="1">
      <c r="A11" s="272"/>
      <c r="B11" s="272"/>
      <c r="C11" s="281"/>
      <c r="D11" s="272"/>
      <c r="E11" s="281"/>
      <c r="F11" s="281"/>
      <c r="G11" s="281"/>
      <c r="H11" s="272"/>
      <c r="I11" s="272"/>
      <c r="J11" s="272"/>
      <c r="K11" s="272"/>
      <c r="L11" s="272"/>
      <c r="M11" s="284"/>
      <c r="N11" s="288"/>
      <c r="O11" s="288"/>
      <c r="P11" s="272"/>
    </row>
    <row r="12" spans="1:16">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ht="33.75" customHeight="1">
      <c r="A13" s="1"/>
      <c r="B13" s="94" t="s">
        <v>231</v>
      </c>
      <c r="C13" s="1"/>
      <c r="D13" s="1"/>
      <c r="E13" s="1"/>
      <c r="F13" s="1"/>
      <c r="G13" s="1"/>
      <c r="H13" s="1"/>
      <c r="I13" s="151">
        <f>I14+I18+I24+I28+I32</f>
        <v>1620000</v>
      </c>
      <c r="J13" s="151">
        <f t="shared" ref="J13:M13" si="0">J14+J18+J24+J28+J32</f>
        <v>1620000</v>
      </c>
      <c r="K13" s="151">
        <f t="shared" si="0"/>
        <v>42530</v>
      </c>
      <c r="L13" s="151">
        <f t="shared" si="0"/>
        <v>42530</v>
      </c>
      <c r="M13" s="151">
        <f t="shared" si="0"/>
        <v>1577470</v>
      </c>
      <c r="N13" s="1"/>
      <c r="O13" s="1"/>
      <c r="P13" s="1"/>
    </row>
    <row r="14" spans="1:16" s="17" customFormat="1" ht="31.5" customHeight="1">
      <c r="A14" s="6" t="s">
        <v>33</v>
      </c>
      <c r="B14" s="95" t="s">
        <v>161</v>
      </c>
      <c r="C14" s="15"/>
      <c r="D14" s="16"/>
      <c r="E14" s="16"/>
      <c r="F14" s="16"/>
      <c r="G14" s="16"/>
      <c r="H14" s="16"/>
      <c r="I14" s="140">
        <f>I15</f>
        <v>60000</v>
      </c>
      <c r="J14" s="140">
        <f t="shared" ref="J14:M14" si="1">J15</f>
        <v>60000</v>
      </c>
      <c r="K14" s="140"/>
      <c r="L14" s="140"/>
      <c r="M14" s="140">
        <f t="shared" si="1"/>
        <v>60000</v>
      </c>
      <c r="N14" s="16"/>
      <c r="O14" s="16"/>
      <c r="P14" s="16"/>
    </row>
    <row r="15" spans="1:16" s="9" customFormat="1" ht="51.75" customHeight="1">
      <c r="A15" s="6">
        <v>2</v>
      </c>
      <c r="B15" s="7" t="s">
        <v>101</v>
      </c>
      <c r="C15" s="7"/>
      <c r="D15" s="8"/>
      <c r="E15" s="8"/>
      <c r="F15" s="8"/>
      <c r="G15" s="8"/>
      <c r="H15" s="8"/>
      <c r="I15" s="140">
        <f>I16</f>
        <v>60000</v>
      </c>
      <c r="J15" s="140">
        <f t="shared" ref="J15:M16" si="2">J16</f>
        <v>60000</v>
      </c>
      <c r="K15" s="140"/>
      <c r="L15" s="140"/>
      <c r="M15" s="140">
        <f t="shared" si="2"/>
        <v>60000</v>
      </c>
      <c r="N15" s="8"/>
      <c r="O15" s="8"/>
      <c r="P15" s="8"/>
    </row>
    <row r="16" spans="1:16" s="9" customFormat="1" ht="60.75" customHeight="1">
      <c r="A16" s="6" t="s">
        <v>79</v>
      </c>
      <c r="B16" s="7" t="s">
        <v>102</v>
      </c>
      <c r="C16" s="7"/>
      <c r="D16" s="8"/>
      <c r="E16" s="8"/>
      <c r="F16" s="8"/>
      <c r="G16" s="8"/>
      <c r="H16" s="8"/>
      <c r="I16" s="140">
        <f>I17</f>
        <v>60000</v>
      </c>
      <c r="J16" s="140">
        <f t="shared" si="2"/>
        <v>60000</v>
      </c>
      <c r="K16" s="140"/>
      <c r="L16" s="140"/>
      <c r="M16" s="140">
        <f t="shared" si="2"/>
        <v>60000</v>
      </c>
      <c r="N16" s="8"/>
      <c r="O16" s="8"/>
      <c r="P16" s="8"/>
    </row>
    <row r="17" spans="1:16" s="13" customFormat="1" ht="60.75" customHeight="1">
      <c r="A17" s="10">
        <v>1</v>
      </c>
      <c r="B17" s="96" t="s">
        <v>222</v>
      </c>
      <c r="C17" s="11" t="s">
        <v>115</v>
      </c>
      <c r="D17" s="64" t="s">
        <v>127</v>
      </c>
      <c r="E17" s="10">
        <v>2026</v>
      </c>
      <c r="F17" s="10">
        <v>2029</v>
      </c>
      <c r="G17" s="39" t="s">
        <v>223</v>
      </c>
      <c r="H17" s="12"/>
      <c r="I17" s="152">
        <v>60000</v>
      </c>
      <c r="J17" s="152">
        <v>60000</v>
      </c>
      <c r="K17" s="141"/>
      <c r="L17" s="141"/>
      <c r="M17" s="152">
        <v>60000</v>
      </c>
      <c r="N17" s="12"/>
      <c r="O17" s="12"/>
      <c r="P17" s="12"/>
    </row>
    <row r="18" spans="1:16" s="13" customFormat="1" ht="54.75" customHeight="1">
      <c r="A18" s="97" t="s">
        <v>35</v>
      </c>
      <c r="B18" s="98" t="s">
        <v>164</v>
      </c>
      <c r="C18" s="11"/>
      <c r="D18" s="12"/>
      <c r="E18" s="12"/>
      <c r="F18" s="12"/>
      <c r="G18" s="12"/>
      <c r="H18" s="12"/>
      <c r="I18" s="140">
        <f>I19+I21</f>
        <v>380000</v>
      </c>
      <c r="J18" s="140">
        <f t="shared" ref="J18:M18" si="3">J19+J21</f>
        <v>380000</v>
      </c>
      <c r="K18" s="140">
        <f t="shared" si="3"/>
        <v>42530</v>
      </c>
      <c r="L18" s="140">
        <f t="shared" si="3"/>
        <v>42530</v>
      </c>
      <c r="M18" s="140">
        <f t="shared" si="3"/>
        <v>337470</v>
      </c>
      <c r="N18" s="12"/>
      <c r="O18" s="12"/>
      <c r="P18" s="12"/>
    </row>
    <row r="19" spans="1:16" s="13" customFormat="1" ht="54.75" customHeight="1">
      <c r="A19" s="6">
        <v>1</v>
      </c>
      <c r="B19" s="7" t="s">
        <v>100</v>
      </c>
      <c r="C19" s="11"/>
      <c r="D19" s="12"/>
      <c r="E19" s="12"/>
      <c r="F19" s="12"/>
      <c r="G19" s="12"/>
      <c r="H19" s="12"/>
      <c r="I19" s="140">
        <f>I20</f>
        <v>80000</v>
      </c>
      <c r="J19" s="140">
        <f t="shared" ref="J19:M19" si="4">J20</f>
        <v>80000</v>
      </c>
      <c r="K19" s="140">
        <f t="shared" si="4"/>
        <v>42530</v>
      </c>
      <c r="L19" s="140">
        <f t="shared" si="4"/>
        <v>42530</v>
      </c>
      <c r="M19" s="140">
        <f t="shared" si="4"/>
        <v>37470</v>
      </c>
      <c r="N19" s="12"/>
      <c r="O19" s="12"/>
      <c r="P19" s="12"/>
    </row>
    <row r="20" spans="1:16" s="13" customFormat="1" ht="69" customHeight="1">
      <c r="A20" s="10">
        <v>1</v>
      </c>
      <c r="B20" s="96" t="s">
        <v>160</v>
      </c>
      <c r="C20" s="11" t="s">
        <v>115</v>
      </c>
      <c r="D20" s="99" t="s">
        <v>224</v>
      </c>
      <c r="E20" s="10">
        <v>2023</v>
      </c>
      <c r="F20" s="10">
        <v>2026</v>
      </c>
      <c r="G20" s="12"/>
      <c r="H20" s="91" t="s">
        <v>225</v>
      </c>
      <c r="I20" s="141">
        <v>80000</v>
      </c>
      <c r="J20" s="141">
        <v>80000</v>
      </c>
      <c r="K20" s="141">
        <v>42530</v>
      </c>
      <c r="L20" s="141">
        <v>42530</v>
      </c>
      <c r="M20" s="141">
        <f>J20-L20</f>
        <v>37470</v>
      </c>
      <c r="N20" s="12"/>
      <c r="O20" s="12"/>
      <c r="P20" s="12"/>
    </row>
    <row r="21" spans="1:16" s="13" customFormat="1" ht="46.5" customHeight="1">
      <c r="A21" s="6">
        <v>2</v>
      </c>
      <c r="B21" s="7" t="s">
        <v>101</v>
      </c>
      <c r="C21" s="11"/>
      <c r="D21" s="12"/>
      <c r="E21" s="12"/>
      <c r="F21" s="12"/>
      <c r="G21" s="12"/>
      <c r="H21" s="12"/>
      <c r="I21" s="140">
        <f>I22</f>
        <v>300000</v>
      </c>
      <c r="J21" s="140">
        <f t="shared" ref="J21:M22" si="5">J22</f>
        <v>300000</v>
      </c>
      <c r="K21" s="140"/>
      <c r="L21" s="140"/>
      <c r="M21" s="140">
        <f t="shared" si="5"/>
        <v>300000</v>
      </c>
      <c r="N21" s="12"/>
      <c r="O21" s="12"/>
      <c r="P21" s="12"/>
    </row>
    <row r="22" spans="1:16" s="13" customFormat="1" ht="72" customHeight="1">
      <c r="A22" s="6" t="s">
        <v>79</v>
      </c>
      <c r="B22" s="7" t="s">
        <v>102</v>
      </c>
      <c r="C22" s="11"/>
      <c r="D22" s="12"/>
      <c r="E22" s="12"/>
      <c r="F22" s="12"/>
      <c r="G22" s="12"/>
      <c r="H22" s="12"/>
      <c r="I22" s="140">
        <f>I23</f>
        <v>300000</v>
      </c>
      <c r="J22" s="140">
        <f t="shared" si="5"/>
        <v>300000</v>
      </c>
      <c r="K22" s="140"/>
      <c r="L22" s="140"/>
      <c r="M22" s="140">
        <f t="shared" si="5"/>
        <v>300000</v>
      </c>
      <c r="N22" s="12"/>
      <c r="O22" s="12"/>
      <c r="P22" s="12"/>
    </row>
    <row r="23" spans="1:16" s="13" customFormat="1" ht="173.25">
      <c r="A23" s="10">
        <v>1</v>
      </c>
      <c r="B23" s="100" t="s">
        <v>226</v>
      </c>
      <c r="C23" s="11" t="s">
        <v>115</v>
      </c>
      <c r="D23" s="64" t="s">
        <v>127</v>
      </c>
      <c r="E23" s="10">
        <v>2026</v>
      </c>
      <c r="F23" s="10">
        <v>2029</v>
      </c>
      <c r="G23" s="93" t="s">
        <v>227</v>
      </c>
      <c r="H23" s="12"/>
      <c r="I23" s="153">
        <v>300000</v>
      </c>
      <c r="J23" s="153">
        <v>300000</v>
      </c>
      <c r="K23" s="153"/>
      <c r="L23" s="141"/>
      <c r="M23" s="153">
        <v>300000</v>
      </c>
      <c r="N23" s="12"/>
      <c r="O23" s="12"/>
      <c r="P23" s="12"/>
    </row>
    <row r="24" spans="1:16" s="13" customFormat="1" ht="45.75" customHeight="1">
      <c r="A24" s="97" t="s">
        <v>49</v>
      </c>
      <c r="B24" s="98" t="s">
        <v>171</v>
      </c>
      <c r="C24" s="11"/>
      <c r="D24" s="12"/>
      <c r="E24" s="12"/>
      <c r="F24" s="12"/>
      <c r="G24" s="12"/>
      <c r="H24" s="12"/>
      <c r="I24" s="140">
        <f>I25</f>
        <v>80000</v>
      </c>
      <c r="J24" s="140">
        <f t="shared" ref="J24:M26" si="6">J25</f>
        <v>80000</v>
      </c>
      <c r="K24" s="140"/>
      <c r="L24" s="140"/>
      <c r="M24" s="140">
        <f t="shared" si="6"/>
        <v>80000</v>
      </c>
      <c r="N24" s="12"/>
      <c r="O24" s="12"/>
      <c r="P24" s="12"/>
    </row>
    <row r="25" spans="1:16" s="13" customFormat="1" ht="46.5" customHeight="1">
      <c r="A25" s="6">
        <v>2</v>
      </c>
      <c r="B25" s="7" t="s">
        <v>101</v>
      </c>
      <c r="C25" s="11"/>
      <c r="D25" s="12"/>
      <c r="E25" s="12"/>
      <c r="F25" s="12"/>
      <c r="G25" s="12"/>
      <c r="H25" s="12"/>
      <c r="I25" s="140">
        <f>I26</f>
        <v>80000</v>
      </c>
      <c r="J25" s="140">
        <f t="shared" si="6"/>
        <v>80000</v>
      </c>
      <c r="K25" s="140"/>
      <c r="L25" s="140"/>
      <c r="M25" s="140">
        <f t="shared" si="6"/>
        <v>80000</v>
      </c>
      <c r="N25" s="12"/>
      <c r="O25" s="12"/>
      <c r="P25" s="12"/>
    </row>
    <row r="26" spans="1:16" s="13" customFormat="1" ht="52.5" customHeight="1">
      <c r="A26" s="6" t="s">
        <v>79</v>
      </c>
      <c r="B26" s="7" t="s">
        <v>102</v>
      </c>
      <c r="C26" s="11"/>
      <c r="D26" s="12"/>
      <c r="E26" s="12"/>
      <c r="F26" s="12"/>
      <c r="G26" s="12"/>
      <c r="H26" s="12"/>
      <c r="I26" s="140">
        <f>I27</f>
        <v>80000</v>
      </c>
      <c r="J26" s="140">
        <f t="shared" si="6"/>
        <v>80000</v>
      </c>
      <c r="K26" s="140"/>
      <c r="L26" s="140"/>
      <c r="M26" s="140">
        <f t="shared" si="6"/>
        <v>80000</v>
      </c>
      <c r="N26" s="12"/>
      <c r="O26" s="12"/>
      <c r="P26" s="12"/>
    </row>
    <row r="27" spans="1:16" s="13" customFormat="1" ht="141.75">
      <c r="A27" s="10">
        <v>1</v>
      </c>
      <c r="B27" s="101" t="s">
        <v>228</v>
      </c>
      <c r="C27" s="11" t="s">
        <v>115</v>
      </c>
      <c r="D27" s="64" t="s">
        <v>127</v>
      </c>
      <c r="E27" s="10">
        <v>2026</v>
      </c>
      <c r="F27" s="10">
        <v>2029</v>
      </c>
      <c r="G27" s="93" t="s">
        <v>229</v>
      </c>
      <c r="H27" s="12"/>
      <c r="I27" s="152">
        <v>80000</v>
      </c>
      <c r="J27" s="152">
        <v>80000</v>
      </c>
      <c r="K27" s="141"/>
      <c r="L27" s="141"/>
      <c r="M27" s="152">
        <v>80000</v>
      </c>
      <c r="N27" s="12"/>
      <c r="O27" s="12"/>
      <c r="P27" s="12"/>
    </row>
    <row r="28" spans="1:16" s="13" customFormat="1" ht="36" customHeight="1">
      <c r="A28" s="97" t="s">
        <v>172</v>
      </c>
      <c r="B28" s="102" t="s">
        <v>193</v>
      </c>
      <c r="C28" s="11"/>
      <c r="D28" s="12"/>
      <c r="E28" s="12"/>
      <c r="F28" s="12"/>
      <c r="G28" s="12"/>
      <c r="H28" s="12"/>
      <c r="I28" s="140">
        <f>I29</f>
        <v>100000</v>
      </c>
      <c r="J28" s="140">
        <f t="shared" ref="J28:M30" si="7">J29</f>
        <v>100000</v>
      </c>
      <c r="K28" s="140"/>
      <c r="L28" s="140"/>
      <c r="M28" s="140">
        <f t="shared" si="7"/>
        <v>100000</v>
      </c>
      <c r="N28" s="12"/>
      <c r="O28" s="12"/>
      <c r="P28" s="12"/>
    </row>
    <row r="29" spans="1:16" s="13" customFormat="1" ht="55.5" customHeight="1">
      <c r="A29" s="6">
        <v>2</v>
      </c>
      <c r="B29" s="7" t="s">
        <v>101</v>
      </c>
      <c r="C29" s="11"/>
      <c r="D29" s="12"/>
      <c r="E29" s="12"/>
      <c r="F29" s="12"/>
      <c r="G29" s="12"/>
      <c r="H29" s="12"/>
      <c r="I29" s="140">
        <f>I30</f>
        <v>100000</v>
      </c>
      <c r="J29" s="140">
        <f t="shared" si="7"/>
        <v>100000</v>
      </c>
      <c r="K29" s="140"/>
      <c r="L29" s="140"/>
      <c r="M29" s="140">
        <f t="shared" si="7"/>
        <v>100000</v>
      </c>
      <c r="N29" s="12"/>
      <c r="O29" s="12"/>
      <c r="P29" s="12"/>
    </row>
    <row r="30" spans="1:16" s="13" customFormat="1" ht="55.5" customHeight="1">
      <c r="A30" s="6" t="s">
        <v>79</v>
      </c>
      <c r="B30" s="7" t="s">
        <v>102</v>
      </c>
      <c r="C30" s="11"/>
      <c r="D30" s="12"/>
      <c r="E30" s="12"/>
      <c r="F30" s="12"/>
      <c r="G30" s="12"/>
      <c r="H30" s="12"/>
      <c r="I30" s="140">
        <f>I31</f>
        <v>100000</v>
      </c>
      <c r="J30" s="140">
        <f t="shared" si="7"/>
        <v>100000</v>
      </c>
      <c r="K30" s="140"/>
      <c r="L30" s="140"/>
      <c r="M30" s="140">
        <f t="shared" si="7"/>
        <v>100000</v>
      </c>
      <c r="N30" s="12"/>
      <c r="O30" s="12"/>
      <c r="P30" s="12"/>
    </row>
    <row r="31" spans="1:16" s="13" customFormat="1" ht="157.5">
      <c r="A31" s="10">
        <v>1</v>
      </c>
      <c r="B31" s="103" t="s">
        <v>446</v>
      </c>
      <c r="C31" s="11" t="s">
        <v>115</v>
      </c>
      <c r="D31" s="104" t="s">
        <v>230</v>
      </c>
      <c r="E31" s="10">
        <v>2026</v>
      </c>
      <c r="F31" s="10">
        <v>2029</v>
      </c>
      <c r="G31" s="104" t="s">
        <v>468</v>
      </c>
      <c r="H31" s="12"/>
      <c r="I31" s="154">
        <v>100000</v>
      </c>
      <c r="J31" s="154">
        <v>100000</v>
      </c>
      <c r="K31" s="141"/>
      <c r="L31" s="141"/>
      <c r="M31" s="154">
        <v>100000</v>
      </c>
      <c r="N31" s="12"/>
      <c r="O31" s="12"/>
      <c r="P31" s="12"/>
    </row>
    <row r="32" spans="1:16" ht="40.5" customHeight="1">
      <c r="A32" s="192" t="s">
        <v>192</v>
      </c>
      <c r="B32" s="98" t="s">
        <v>202</v>
      </c>
      <c r="C32" s="108"/>
      <c r="D32" s="108"/>
      <c r="E32" s="108"/>
      <c r="F32" s="108"/>
      <c r="G32" s="108"/>
      <c r="H32" s="108"/>
      <c r="I32" s="196">
        <f>I33</f>
        <v>1000000</v>
      </c>
      <c r="J32" s="196">
        <f t="shared" ref="J32:M33" si="8">J33</f>
        <v>1000000</v>
      </c>
      <c r="K32" s="196"/>
      <c r="L32" s="196"/>
      <c r="M32" s="196">
        <f t="shared" si="8"/>
        <v>1000000</v>
      </c>
      <c r="N32" s="108"/>
      <c r="O32" s="108"/>
      <c r="P32" s="108"/>
    </row>
    <row r="33" spans="1:16" ht="43.5" customHeight="1">
      <c r="A33" s="6">
        <v>2</v>
      </c>
      <c r="B33" s="7" t="s">
        <v>101</v>
      </c>
      <c r="C33" s="108"/>
      <c r="D33" s="108"/>
      <c r="E33" s="108"/>
      <c r="F33" s="108"/>
      <c r="G33" s="108"/>
      <c r="H33" s="108"/>
      <c r="I33" s="196">
        <f>I34</f>
        <v>1000000</v>
      </c>
      <c r="J33" s="196">
        <f t="shared" si="8"/>
        <v>1000000</v>
      </c>
      <c r="K33" s="196"/>
      <c r="L33" s="196"/>
      <c r="M33" s="196">
        <f t="shared" si="8"/>
        <v>1000000</v>
      </c>
      <c r="N33" s="108"/>
      <c r="O33" s="108"/>
      <c r="P33" s="108"/>
    </row>
    <row r="34" spans="1:16" ht="55.5" customHeight="1">
      <c r="A34" s="6" t="s">
        <v>79</v>
      </c>
      <c r="B34" s="7" t="s">
        <v>102</v>
      </c>
      <c r="C34" s="108"/>
      <c r="D34" s="108"/>
      <c r="E34" s="108"/>
      <c r="F34" s="108"/>
      <c r="G34" s="108"/>
      <c r="H34" s="108"/>
      <c r="I34" s="196">
        <f>I35+I36</f>
        <v>1000000</v>
      </c>
      <c r="J34" s="196">
        <f t="shared" ref="J34:M34" si="9">J35+J36</f>
        <v>1000000</v>
      </c>
      <c r="K34" s="196"/>
      <c r="L34" s="196"/>
      <c r="M34" s="196">
        <f t="shared" si="9"/>
        <v>1000000</v>
      </c>
      <c r="N34" s="108"/>
      <c r="O34" s="108"/>
      <c r="P34" s="108"/>
    </row>
    <row r="35" spans="1:16" ht="65.25" customHeight="1">
      <c r="A35" s="10">
        <v>1</v>
      </c>
      <c r="B35" s="194" t="s">
        <v>474</v>
      </c>
      <c r="C35" s="10" t="s">
        <v>115</v>
      </c>
      <c r="D35" s="39" t="s">
        <v>274</v>
      </c>
      <c r="E35" s="10">
        <v>2027</v>
      </c>
      <c r="F35" s="10">
        <v>2030</v>
      </c>
      <c r="G35" s="10" t="s">
        <v>449</v>
      </c>
      <c r="H35" s="108"/>
      <c r="I35" s="197">
        <v>400000</v>
      </c>
      <c r="J35" s="197">
        <v>400000</v>
      </c>
      <c r="K35" s="198"/>
      <c r="L35" s="198"/>
      <c r="M35" s="197">
        <v>400000</v>
      </c>
      <c r="N35" s="108"/>
      <c r="O35" s="108"/>
      <c r="P35" s="108"/>
    </row>
    <row r="36" spans="1:16" ht="107.25" customHeight="1">
      <c r="A36" s="10">
        <v>2</v>
      </c>
      <c r="B36" s="195" t="s">
        <v>447</v>
      </c>
      <c r="C36" s="10" t="s">
        <v>115</v>
      </c>
      <c r="D36" s="39" t="s">
        <v>448</v>
      </c>
      <c r="E36" s="10">
        <v>2027</v>
      </c>
      <c r="F36" s="10">
        <v>2030</v>
      </c>
      <c r="G36" s="10" t="s">
        <v>450</v>
      </c>
      <c r="H36" s="108"/>
      <c r="I36" s="197">
        <v>600000</v>
      </c>
      <c r="J36" s="197">
        <v>600000</v>
      </c>
      <c r="K36" s="199"/>
      <c r="L36" s="199"/>
      <c r="M36" s="197">
        <v>600000</v>
      </c>
      <c r="N36" s="108"/>
      <c r="O36" s="108"/>
      <c r="P36" s="108"/>
    </row>
  </sheetData>
  <mergeCells count="26">
    <mergeCell ref="N7:O7"/>
    <mergeCell ref="I8:I11"/>
    <mergeCell ref="J8:J11"/>
    <mergeCell ref="N8:N11"/>
    <mergeCell ref="O8:O11"/>
    <mergeCell ref="H7:H11"/>
    <mergeCell ref="I7:J7"/>
    <mergeCell ref="K7:K11"/>
    <mergeCell ref="L7:L11"/>
    <mergeCell ref="M7:M11"/>
    <mergeCell ref="A1:P1"/>
    <mergeCell ref="A2:P2"/>
    <mergeCell ref="A3:P3"/>
    <mergeCell ref="A4:P4"/>
    <mergeCell ref="A5:A11"/>
    <mergeCell ref="B5:B11"/>
    <mergeCell ref="C5:C11"/>
    <mergeCell ref="D5:D11"/>
    <mergeCell ref="E5:F6"/>
    <mergeCell ref="G5:G11"/>
    <mergeCell ref="H5:J6"/>
    <mergeCell ref="K5:L6"/>
    <mergeCell ref="M5:O6"/>
    <mergeCell ref="P5:P11"/>
    <mergeCell ref="E7:E11"/>
    <mergeCell ref="F7:F11"/>
  </mergeCells>
  <pageMargins left="0.39370078740157483" right="0.19685039370078741" top="0.39370078740157483" bottom="0.19685039370078741" header="0.31496062992125984" footer="0.31496062992125984"/>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7"/>
  <sheetViews>
    <sheetView view="pageBreakPreview" zoomScale="85" zoomScaleNormal="55" zoomScaleSheetLayoutView="85" workbookViewId="0">
      <selection activeCell="AH20" sqref="AH20"/>
    </sheetView>
  </sheetViews>
  <sheetFormatPr defaultRowHeight="15"/>
  <cols>
    <col min="1" max="1" width="6.140625" customWidth="1"/>
    <col min="2" max="2" width="31" customWidth="1"/>
    <col min="7" max="7" width="11" customWidth="1"/>
    <col min="12" max="12" width="11.140625" bestFit="1" customWidth="1"/>
    <col min="16" max="18" width="7.7109375" customWidth="1"/>
    <col min="19" max="19" width="8.140625" customWidth="1"/>
    <col min="20" max="20" width="9.85546875" customWidth="1"/>
    <col min="22" max="22" width="12" customWidth="1"/>
    <col min="26" max="26" width="11.42578125" customWidth="1"/>
    <col min="29" max="29" width="14.140625" customWidth="1"/>
  </cols>
  <sheetData>
    <row r="1" spans="1:29" ht="15.75">
      <c r="A1" s="223" t="s">
        <v>462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row>
    <row r="2" spans="1:29" s="49" customFormat="1" ht="26.25" customHeight="1">
      <c r="A2" s="224" t="s">
        <v>155</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row>
    <row r="3" spans="1:29" ht="15.75">
      <c r="A3" s="225" t="str">
        <f>'TH nhu cau 26-30'!A3:G3</f>
        <v>(Kèm theo Nghị quyết số           /NQ-HĐND ngày        /9/2024 của HĐND huyện Tuần Giáo</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row>
    <row r="4" spans="1:29" ht="15.75">
      <c r="A4" s="226" t="s">
        <v>30</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row>
    <row r="5" spans="1:29" ht="15" customHeight="1">
      <c r="A5" s="292" t="s">
        <v>130</v>
      </c>
      <c r="B5" s="292" t="s">
        <v>1</v>
      </c>
      <c r="C5" s="292" t="s">
        <v>131</v>
      </c>
      <c r="D5" s="292" t="s">
        <v>132</v>
      </c>
      <c r="E5" s="292" t="s">
        <v>133</v>
      </c>
      <c r="F5" s="296" t="s">
        <v>5</v>
      </c>
      <c r="G5" s="297"/>
      <c r="H5" s="297"/>
      <c r="I5" s="297"/>
      <c r="J5" s="297"/>
      <c r="K5" s="297"/>
      <c r="L5" s="297"/>
      <c r="M5" s="297"/>
      <c r="N5" s="298"/>
      <c r="O5" s="296" t="s">
        <v>98</v>
      </c>
      <c r="P5" s="297"/>
      <c r="Q5" s="297"/>
      <c r="R5" s="297"/>
      <c r="S5" s="297"/>
      <c r="T5" s="297"/>
      <c r="U5" s="298"/>
      <c r="V5" s="296" t="s">
        <v>99</v>
      </c>
      <c r="W5" s="297"/>
      <c r="X5" s="297"/>
      <c r="Y5" s="297"/>
      <c r="Z5" s="297"/>
      <c r="AA5" s="297"/>
      <c r="AB5" s="298"/>
      <c r="AC5" s="291" t="s">
        <v>13</v>
      </c>
    </row>
    <row r="6" spans="1:29" ht="15" customHeight="1">
      <c r="A6" s="293"/>
      <c r="B6" s="293"/>
      <c r="C6" s="293"/>
      <c r="D6" s="293"/>
      <c r="E6" s="293"/>
      <c r="F6" s="299"/>
      <c r="G6" s="300"/>
      <c r="H6" s="300"/>
      <c r="I6" s="300"/>
      <c r="J6" s="300"/>
      <c r="K6" s="300"/>
      <c r="L6" s="300"/>
      <c r="M6" s="300"/>
      <c r="N6" s="301"/>
      <c r="O6" s="299"/>
      <c r="P6" s="300"/>
      <c r="Q6" s="300"/>
      <c r="R6" s="300"/>
      <c r="S6" s="300"/>
      <c r="T6" s="300"/>
      <c r="U6" s="301"/>
      <c r="V6" s="299"/>
      <c r="W6" s="300"/>
      <c r="X6" s="300"/>
      <c r="Y6" s="300"/>
      <c r="Z6" s="300"/>
      <c r="AA6" s="300"/>
      <c r="AB6" s="301"/>
      <c r="AC6" s="291"/>
    </row>
    <row r="7" spans="1:29" ht="30.75" customHeight="1">
      <c r="A7" s="293"/>
      <c r="B7" s="293"/>
      <c r="C7" s="293"/>
      <c r="D7" s="293"/>
      <c r="E7" s="293"/>
      <c r="F7" s="291" t="s">
        <v>134</v>
      </c>
      <c r="G7" s="291" t="s">
        <v>17</v>
      </c>
      <c r="H7" s="291"/>
      <c r="I7" s="291"/>
      <c r="J7" s="291"/>
      <c r="K7" s="291"/>
      <c r="L7" s="291"/>
      <c r="M7" s="291"/>
      <c r="N7" s="291"/>
      <c r="O7" s="291" t="s">
        <v>135</v>
      </c>
      <c r="P7" s="291" t="s">
        <v>136</v>
      </c>
      <c r="Q7" s="291"/>
      <c r="R7" s="291"/>
      <c r="S7" s="291"/>
      <c r="T7" s="291"/>
      <c r="U7" s="291"/>
      <c r="V7" s="291" t="s">
        <v>135</v>
      </c>
      <c r="W7" s="291" t="s">
        <v>136</v>
      </c>
      <c r="X7" s="291"/>
      <c r="Y7" s="291"/>
      <c r="Z7" s="291"/>
      <c r="AA7" s="291"/>
      <c r="AB7" s="291"/>
      <c r="AC7" s="291"/>
    </row>
    <row r="8" spans="1:29" ht="36" customHeight="1">
      <c r="A8" s="293"/>
      <c r="B8" s="293"/>
      <c r="C8" s="293"/>
      <c r="D8" s="293"/>
      <c r="E8" s="293"/>
      <c r="F8" s="291"/>
      <c r="G8" s="291" t="s">
        <v>464</v>
      </c>
      <c r="H8" s="291" t="s">
        <v>136</v>
      </c>
      <c r="I8" s="291"/>
      <c r="J8" s="291"/>
      <c r="K8" s="291"/>
      <c r="L8" s="291"/>
      <c r="M8" s="291"/>
      <c r="N8" s="291"/>
      <c r="O8" s="291"/>
      <c r="P8" s="291" t="s">
        <v>141</v>
      </c>
      <c r="Q8" s="291"/>
      <c r="R8" s="291"/>
      <c r="S8" s="289" t="s">
        <v>46</v>
      </c>
      <c r="T8" s="295"/>
      <c r="U8" s="290"/>
      <c r="V8" s="291"/>
      <c r="W8" s="291" t="s">
        <v>141</v>
      </c>
      <c r="X8" s="291"/>
      <c r="Y8" s="291"/>
      <c r="Z8" s="289" t="s">
        <v>46</v>
      </c>
      <c r="AA8" s="295"/>
      <c r="AB8" s="290"/>
      <c r="AC8" s="291"/>
    </row>
    <row r="9" spans="1:29" ht="15" customHeight="1">
      <c r="A9" s="293"/>
      <c r="B9" s="293"/>
      <c r="C9" s="293"/>
      <c r="D9" s="293"/>
      <c r="E9" s="293"/>
      <c r="F9" s="291"/>
      <c r="G9" s="291"/>
      <c r="H9" s="289" t="s">
        <v>141</v>
      </c>
      <c r="I9" s="295"/>
      <c r="J9" s="290"/>
      <c r="K9" s="291" t="s">
        <v>465</v>
      </c>
      <c r="L9" s="291"/>
      <c r="M9" s="291"/>
      <c r="N9" s="291"/>
      <c r="O9" s="291"/>
      <c r="P9" s="291" t="s">
        <v>23</v>
      </c>
      <c r="Q9" s="289" t="s">
        <v>25</v>
      </c>
      <c r="R9" s="290"/>
      <c r="S9" s="291" t="s">
        <v>23</v>
      </c>
      <c r="T9" s="289" t="s">
        <v>25</v>
      </c>
      <c r="U9" s="290"/>
      <c r="V9" s="291"/>
      <c r="W9" s="291" t="s">
        <v>23</v>
      </c>
      <c r="X9" s="289" t="s">
        <v>25</v>
      </c>
      <c r="Y9" s="290"/>
      <c r="Z9" s="291" t="s">
        <v>23</v>
      </c>
      <c r="AA9" s="289" t="s">
        <v>25</v>
      </c>
      <c r="AB9" s="290"/>
      <c r="AC9" s="291"/>
    </row>
    <row r="10" spans="1:29">
      <c r="A10" s="293"/>
      <c r="B10" s="293"/>
      <c r="C10" s="293"/>
      <c r="D10" s="293"/>
      <c r="E10" s="293"/>
      <c r="F10" s="291"/>
      <c r="G10" s="291"/>
      <c r="H10" s="291" t="s">
        <v>466</v>
      </c>
      <c r="I10" s="289" t="s">
        <v>25</v>
      </c>
      <c r="J10" s="290"/>
      <c r="K10" s="291" t="s">
        <v>147</v>
      </c>
      <c r="L10" s="291" t="s">
        <v>148</v>
      </c>
      <c r="M10" s="291"/>
      <c r="N10" s="291"/>
      <c r="O10" s="291"/>
      <c r="P10" s="291"/>
      <c r="Q10" s="292" t="s">
        <v>44</v>
      </c>
      <c r="R10" s="292" t="s">
        <v>45</v>
      </c>
      <c r="S10" s="291"/>
      <c r="T10" s="292" t="s">
        <v>149</v>
      </c>
      <c r="U10" s="292" t="s">
        <v>145</v>
      </c>
      <c r="V10" s="291"/>
      <c r="W10" s="291"/>
      <c r="X10" s="292" t="s">
        <v>44</v>
      </c>
      <c r="Y10" s="292" t="s">
        <v>45</v>
      </c>
      <c r="Z10" s="291"/>
      <c r="AA10" s="292" t="s">
        <v>149</v>
      </c>
      <c r="AB10" s="292" t="s">
        <v>145</v>
      </c>
      <c r="AC10" s="291"/>
    </row>
    <row r="11" spans="1:29" ht="15" customHeight="1">
      <c r="A11" s="293"/>
      <c r="B11" s="293"/>
      <c r="C11" s="293"/>
      <c r="D11" s="293"/>
      <c r="E11" s="293"/>
      <c r="F11" s="291"/>
      <c r="G11" s="291"/>
      <c r="H11" s="291"/>
      <c r="I11" s="292" t="s">
        <v>44</v>
      </c>
      <c r="J11" s="292" t="s">
        <v>45</v>
      </c>
      <c r="K11" s="291"/>
      <c r="L11" s="291" t="s">
        <v>23</v>
      </c>
      <c r="M11" s="291" t="s">
        <v>25</v>
      </c>
      <c r="N11" s="291"/>
      <c r="O11" s="291"/>
      <c r="P11" s="291"/>
      <c r="Q11" s="293"/>
      <c r="R11" s="293"/>
      <c r="S11" s="291"/>
      <c r="T11" s="293"/>
      <c r="U11" s="293"/>
      <c r="V11" s="291"/>
      <c r="W11" s="291"/>
      <c r="X11" s="293"/>
      <c r="Y11" s="293"/>
      <c r="Z11" s="291"/>
      <c r="AA11" s="293"/>
      <c r="AB11" s="293"/>
      <c r="AC11" s="291"/>
    </row>
    <row r="12" spans="1:29">
      <c r="A12" s="293"/>
      <c r="B12" s="293"/>
      <c r="C12" s="293"/>
      <c r="D12" s="293"/>
      <c r="E12" s="293"/>
      <c r="F12" s="291"/>
      <c r="G12" s="291"/>
      <c r="H12" s="291"/>
      <c r="I12" s="293"/>
      <c r="J12" s="293"/>
      <c r="K12" s="291"/>
      <c r="L12" s="291"/>
      <c r="M12" s="291" t="s">
        <v>149</v>
      </c>
      <c r="N12" s="291" t="s">
        <v>145</v>
      </c>
      <c r="O12" s="291"/>
      <c r="P12" s="291"/>
      <c r="Q12" s="293"/>
      <c r="R12" s="293"/>
      <c r="S12" s="291"/>
      <c r="T12" s="293"/>
      <c r="U12" s="293"/>
      <c r="V12" s="291"/>
      <c r="W12" s="291"/>
      <c r="X12" s="293"/>
      <c r="Y12" s="293"/>
      <c r="Z12" s="291"/>
      <c r="AA12" s="293"/>
      <c r="AB12" s="293"/>
      <c r="AC12" s="291"/>
    </row>
    <row r="13" spans="1:29" ht="77.25" customHeight="1">
      <c r="A13" s="294"/>
      <c r="B13" s="294"/>
      <c r="C13" s="294"/>
      <c r="D13" s="294"/>
      <c r="E13" s="294"/>
      <c r="F13" s="291"/>
      <c r="G13" s="291"/>
      <c r="H13" s="291"/>
      <c r="I13" s="294"/>
      <c r="J13" s="294"/>
      <c r="K13" s="291"/>
      <c r="L13" s="291"/>
      <c r="M13" s="291"/>
      <c r="N13" s="291"/>
      <c r="O13" s="291"/>
      <c r="P13" s="291"/>
      <c r="Q13" s="294"/>
      <c r="R13" s="294"/>
      <c r="S13" s="291"/>
      <c r="T13" s="294"/>
      <c r="U13" s="294"/>
      <c r="V13" s="291"/>
      <c r="W13" s="291"/>
      <c r="X13" s="294"/>
      <c r="Y13" s="294"/>
      <c r="Z13" s="291"/>
      <c r="AA13" s="294"/>
      <c r="AB13" s="294"/>
      <c r="AC13" s="291"/>
    </row>
    <row r="14" spans="1:29">
      <c r="A14" s="50">
        <v>1</v>
      </c>
      <c r="B14" s="50">
        <v>2</v>
      </c>
      <c r="C14" s="50">
        <v>3</v>
      </c>
      <c r="D14" s="50">
        <v>4</v>
      </c>
      <c r="E14" s="50">
        <v>5</v>
      </c>
      <c r="F14" s="50">
        <v>6</v>
      </c>
      <c r="G14" s="50">
        <v>7</v>
      </c>
      <c r="H14" s="50">
        <v>8</v>
      </c>
      <c r="I14" s="50">
        <v>9</v>
      </c>
      <c r="J14" s="50">
        <v>10</v>
      </c>
      <c r="K14" s="50">
        <v>11</v>
      </c>
      <c r="L14" s="50">
        <v>12</v>
      </c>
      <c r="M14" s="50">
        <v>13</v>
      </c>
      <c r="N14" s="50">
        <v>14</v>
      </c>
      <c r="O14" s="50">
        <v>15</v>
      </c>
      <c r="P14" s="50">
        <v>16</v>
      </c>
      <c r="Q14" s="50">
        <v>17</v>
      </c>
      <c r="R14" s="50">
        <v>18</v>
      </c>
      <c r="S14" s="50">
        <v>19</v>
      </c>
      <c r="T14" s="50">
        <v>20</v>
      </c>
      <c r="U14" s="50">
        <v>21</v>
      </c>
      <c r="V14" s="50">
        <v>22</v>
      </c>
      <c r="W14" s="50">
        <v>23</v>
      </c>
      <c r="X14" s="50">
        <v>24</v>
      </c>
      <c r="Y14" s="50">
        <v>25</v>
      </c>
      <c r="Z14" s="50">
        <v>26</v>
      </c>
      <c r="AA14" s="50">
        <v>27</v>
      </c>
      <c r="AB14" s="50">
        <v>28</v>
      </c>
      <c r="AC14" s="50">
        <v>29</v>
      </c>
    </row>
    <row r="15" spans="1:29" s="2" customFormat="1" ht="68.25" customHeight="1">
      <c r="A15" s="6" t="s">
        <v>33</v>
      </c>
      <c r="B15" s="98" t="s">
        <v>202</v>
      </c>
      <c r="C15" s="108"/>
      <c r="D15" s="108"/>
      <c r="E15" s="108"/>
      <c r="F15" s="108"/>
      <c r="G15" s="109">
        <f>G19</f>
        <v>1389698</v>
      </c>
      <c r="H15" s="109">
        <f t="shared" ref="H15:AB15" si="0">H19</f>
        <v>306036</v>
      </c>
      <c r="I15" s="109"/>
      <c r="J15" s="109">
        <f t="shared" si="0"/>
        <v>306036</v>
      </c>
      <c r="K15" s="110" t="str">
        <f t="shared" si="0"/>
        <v>41,579 triệu Euro</v>
      </c>
      <c r="L15" s="109">
        <f t="shared" si="0"/>
        <v>1083662</v>
      </c>
      <c r="M15" s="109">
        <f t="shared" si="0"/>
        <v>979206</v>
      </c>
      <c r="N15" s="109">
        <f t="shared" si="0"/>
        <v>104456</v>
      </c>
      <c r="O15" s="109"/>
      <c r="P15" s="109"/>
      <c r="Q15" s="109"/>
      <c r="R15" s="109"/>
      <c r="S15" s="109"/>
      <c r="T15" s="109"/>
      <c r="U15" s="109"/>
      <c r="V15" s="109">
        <f t="shared" si="0"/>
        <v>1389698</v>
      </c>
      <c r="W15" s="109">
        <f t="shared" si="0"/>
        <v>306036</v>
      </c>
      <c r="X15" s="109"/>
      <c r="Y15" s="109">
        <f t="shared" si="0"/>
        <v>306036</v>
      </c>
      <c r="Z15" s="109">
        <f t="shared" si="0"/>
        <v>1083662</v>
      </c>
      <c r="AA15" s="109">
        <f t="shared" si="0"/>
        <v>979206</v>
      </c>
      <c r="AB15" s="109">
        <f t="shared" si="0"/>
        <v>104456</v>
      </c>
      <c r="AC15" s="108"/>
    </row>
    <row r="16" spans="1:29" s="2" customFormat="1" ht="47.25" hidden="1">
      <c r="A16" s="6">
        <v>1</v>
      </c>
      <c r="B16" s="7" t="s">
        <v>100</v>
      </c>
      <c r="C16" s="108"/>
      <c r="D16" s="108"/>
      <c r="E16" s="108"/>
      <c r="F16" s="108"/>
      <c r="G16" s="6"/>
      <c r="H16" s="6"/>
      <c r="I16" s="6"/>
      <c r="J16" s="6"/>
      <c r="K16" s="41"/>
      <c r="L16" s="6"/>
      <c r="M16" s="6"/>
      <c r="N16" s="6"/>
      <c r="O16" s="6"/>
      <c r="P16" s="6"/>
      <c r="Q16" s="6"/>
      <c r="R16" s="6"/>
      <c r="S16" s="6"/>
      <c r="T16" s="6"/>
      <c r="U16" s="6"/>
      <c r="V16" s="6"/>
      <c r="W16" s="6"/>
      <c r="X16" s="6"/>
      <c r="Y16" s="6"/>
      <c r="Z16" s="6"/>
      <c r="AA16" s="6"/>
      <c r="AB16" s="6"/>
      <c r="AC16" s="108"/>
    </row>
    <row r="17" spans="1:29" s="2" customFormat="1" ht="20.25" hidden="1" customHeight="1">
      <c r="A17" s="10"/>
      <c r="B17" s="11" t="s">
        <v>39</v>
      </c>
      <c r="C17" s="108"/>
      <c r="D17" s="108"/>
      <c r="E17" s="108"/>
      <c r="F17" s="108"/>
      <c r="G17" s="6"/>
      <c r="H17" s="6"/>
      <c r="I17" s="6"/>
      <c r="J17" s="6"/>
      <c r="K17" s="41"/>
      <c r="L17" s="6"/>
      <c r="M17" s="6"/>
      <c r="N17" s="6"/>
      <c r="O17" s="6"/>
      <c r="P17" s="6"/>
      <c r="Q17" s="6"/>
      <c r="R17" s="6"/>
      <c r="S17" s="6"/>
      <c r="T17" s="6"/>
      <c r="U17" s="6"/>
      <c r="V17" s="6"/>
      <c r="W17" s="6"/>
      <c r="X17" s="6"/>
      <c r="Y17" s="6"/>
      <c r="Z17" s="6"/>
      <c r="AA17" s="6"/>
      <c r="AB17" s="6"/>
      <c r="AC17" s="108"/>
    </row>
    <row r="18" spans="1:29" s="2" customFormat="1" ht="15.75" hidden="1">
      <c r="A18" s="10"/>
      <c r="B18" s="11"/>
      <c r="C18" s="108"/>
      <c r="D18" s="108"/>
      <c r="E18" s="108"/>
      <c r="F18" s="108"/>
      <c r="G18" s="6"/>
      <c r="H18" s="6"/>
      <c r="I18" s="6"/>
      <c r="J18" s="6"/>
      <c r="K18" s="41"/>
      <c r="L18" s="6"/>
      <c r="M18" s="6"/>
      <c r="N18" s="6"/>
      <c r="O18" s="6"/>
      <c r="P18" s="6"/>
      <c r="Q18" s="6"/>
      <c r="R18" s="6"/>
      <c r="S18" s="6"/>
      <c r="T18" s="6"/>
      <c r="U18" s="6"/>
      <c r="V18" s="6"/>
      <c r="W18" s="6"/>
      <c r="X18" s="6"/>
      <c r="Y18" s="6"/>
      <c r="Z18" s="6"/>
      <c r="AA18" s="6"/>
      <c r="AB18" s="6"/>
      <c r="AC18" s="108"/>
    </row>
    <row r="19" spans="1:29" s="2" customFormat="1" ht="58.5" customHeight="1">
      <c r="A19" s="6">
        <v>2</v>
      </c>
      <c r="B19" s="7" t="s">
        <v>101</v>
      </c>
      <c r="C19" s="108"/>
      <c r="D19" s="108"/>
      <c r="E19" s="108"/>
      <c r="F19" s="108"/>
      <c r="G19" s="109">
        <f>G20</f>
        <v>1389698</v>
      </c>
      <c r="H19" s="109">
        <f t="shared" ref="H19:AB20" si="1">H20</f>
        <v>306036</v>
      </c>
      <c r="I19" s="109"/>
      <c r="J19" s="109">
        <f t="shared" si="1"/>
        <v>306036</v>
      </c>
      <c r="K19" s="110" t="str">
        <f t="shared" si="1"/>
        <v>41,579 triệu Euro</v>
      </c>
      <c r="L19" s="109">
        <f t="shared" si="1"/>
        <v>1083662</v>
      </c>
      <c r="M19" s="109">
        <f t="shared" si="1"/>
        <v>979206</v>
      </c>
      <c r="N19" s="109">
        <f t="shared" si="1"/>
        <v>104456</v>
      </c>
      <c r="O19" s="109"/>
      <c r="P19" s="109"/>
      <c r="Q19" s="109"/>
      <c r="R19" s="109"/>
      <c r="S19" s="109"/>
      <c r="T19" s="109"/>
      <c r="U19" s="109"/>
      <c r="V19" s="109">
        <f t="shared" si="1"/>
        <v>1389698</v>
      </c>
      <c r="W19" s="109">
        <f t="shared" si="1"/>
        <v>306036</v>
      </c>
      <c r="X19" s="109"/>
      <c r="Y19" s="109">
        <f t="shared" si="1"/>
        <v>306036</v>
      </c>
      <c r="Z19" s="109">
        <f t="shared" si="1"/>
        <v>1083662</v>
      </c>
      <c r="AA19" s="109">
        <f t="shared" si="1"/>
        <v>979206</v>
      </c>
      <c r="AB19" s="109">
        <f t="shared" si="1"/>
        <v>104456</v>
      </c>
      <c r="AC19" s="108"/>
    </row>
    <row r="20" spans="1:29" s="2" customFormat="1" ht="57" customHeight="1">
      <c r="A20" s="6" t="s">
        <v>79</v>
      </c>
      <c r="B20" s="7" t="s">
        <v>102</v>
      </c>
      <c r="C20" s="108"/>
      <c r="D20" s="108"/>
      <c r="E20" s="108"/>
      <c r="F20" s="108"/>
      <c r="G20" s="109">
        <f>G21</f>
        <v>1389698</v>
      </c>
      <c r="H20" s="109">
        <f t="shared" si="1"/>
        <v>306036</v>
      </c>
      <c r="I20" s="109"/>
      <c r="J20" s="109">
        <f t="shared" si="1"/>
        <v>306036</v>
      </c>
      <c r="K20" s="110" t="str">
        <f t="shared" si="1"/>
        <v>41,579 triệu Euro</v>
      </c>
      <c r="L20" s="109">
        <f t="shared" si="1"/>
        <v>1083662</v>
      </c>
      <c r="M20" s="109">
        <f t="shared" si="1"/>
        <v>979206</v>
      </c>
      <c r="N20" s="109">
        <f t="shared" si="1"/>
        <v>104456</v>
      </c>
      <c r="O20" s="109"/>
      <c r="P20" s="109"/>
      <c r="Q20" s="109"/>
      <c r="R20" s="109"/>
      <c r="S20" s="109"/>
      <c r="T20" s="109"/>
      <c r="U20" s="109"/>
      <c r="V20" s="109">
        <f t="shared" si="1"/>
        <v>1389698</v>
      </c>
      <c r="W20" s="109">
        <f t="shared" si="1"/>
        <v>306036</v>
      </c>
      <c r="X20" s="109"/>
      <c r="Y20" s="109">
        <f t="shared" si="1"/>
        <v>306036</v>
      </c>
      <c r="Z20" s="109">
        <f t="shared" si="1"/>
        <v>1083662</v>
      </c>
      <c r="AA20" s="109">
        <f t="shared" si="1"/>
        <v>979206</v>
      </c>
      <c r="AB20" s="109">
        <f t="shared" si="1"/>
        <v>104456</v>
      </c>
      <c r="AC20" s="108"/>
    </row>
    <row r="21" spans="1:29" s="2" customFormat="1" ht="147" customHeight="1">
      <c r="A21" s="10">
        <v>1</v>
      </c>
      <c r="B21" s="11" t="s">
        <v>232</v>
      </c>
      <c r="C21" s="39" t="s">
        <v>233</v>
      </c>
      <c r="D21" s="108"/>
      <c r="E21" s="108"/>
      <c r="F21" s="108"/>
      <c r="G21" s="105">
        <f>H21+L21</f>
        <v>1389698</v>
      </c>
      <c r="H21" s="105">
        <f>I21+J21</f>
        <v>306036</v>
      </c>
      <c r="I21" s="108"/>
      <c r="J21" s="105">
        <v>306036</v>
      </c>
      <c r="K21" s="106" t="s">
        <v>234</v>
      </c>
      <c r="L21" s="105">
        <f>M21+N21</f>
        <v>1083662</v>
      </c>
      <c r="M21" s="105">
        <f>940111+39095</f>
        <v>979206</v>
      </c>
      <c r="N21" s="105">
        <v>104456</v>
      </c>
      <c r="O21" s="108"/>
      <c r="P21" s="108"/>
      <c r="Q21" s="108"/>
      <c r="R21" s="108"/>
      <c r="S21" s="108"/>
      <c r="T21" s="108"/>
      <c r="U21" s="108"/>
      <c r="V21" s="105">
        <f>W21+Z21</f>
        <v>1389698</v>
      </c>
      <c r="W21" s="105">
        <f>X21+Y21</f>
        <v>306036</v>
      </c>
      <c r="X21" s="108"/>
      <c r="Y21" s="105">
        <v>306036</v>
      </c>
      <c r="Z21" s="105">
        <f>AA21+AB21</f>
        <v>1083662</v>
      </c>
      <c r="AA21" s="105">
        <f>940111+39095</f>
        <v>979206</v>
      </c>
      <c r="AB21" s="105">
        <v>104456</v>
      </c>
      <c r="AC21" s="107" t="s">
        <v>235</v>
      </c>
    </row>
    <row r="22" spans="1:29" ht="15.75" hidden="1">
      <c r="A22" s="10"/>
      <c r="B22" s="1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row>
    <row r="23" spans="1:29" ht="31.5" hidden="1">
      <c r="A23" s="6" t="s">
        <v>80</v>
      </c>
      <c r="B23" s="7" t="s">
        <v>103</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row>
    <row r="24" spans="1:29" ht="15.75" hidden="1">
      <c r="A24" s="10"/>
      <c r="B24" s="11" t="s">
        <v>39</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row>
    <row r="25" spans="1:29" ht="15.75" hidden="1">
      <c r="A25" s="10"/>
      <c r="B25" s="1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row>
    <row r="26" spans="1:29" ht="31.5" hidden="1">
      <c r="A26" s="6">
        <v>3</v>
      </c>
      <c r="B26" s="7" t="s">
        <v>104</v>
      </c>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row>
    <row r="27" spans="1:29" ht="15.75" hidden="1">
      <c r="A27" s="10"/>
      <c r="B27" s="11" t="s">
        <v>39</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row>
  </sheetData>
  <mergeCells count="53">
    <mergeCell ref="A1:AC1"/>
    <mergeCell ref="A2:AC2"/>
    <mergeCell ref="A3:AC3"/>
    <mergeCell ref="A4:AC4"/>
    <mergeCell ref="A5:A13"/>
    <mergeCell ref="B5:B13"/>
    <mergeCell ref="C5:C13"/>
    <mergeCell ref="D5:D13"/>
    <mergeCell ref="E5:E13"/>
    <mergeCell ref="F5:N6"/>
    <mergeCell ref="O5:U6"/>
    <mergeCell ref="V5:AB6"/>
    <mergeCell ref="AC5:AC13"/>
    <mergeCell ref="F7:F13"/>
    <mergeCell ref="G7:N7"/>
    <mergeCell ref="O7:O13"/>
    <mergeCell ref="P7:U7"/>
    <mergeCell ref="V7:V13"/>
    <mergeCell ref="W7:AB7"/>
    <mergeCell ref="G8:G13"/>
    <mergeCell ref="H9:J9"/>
    <mergeCell ref="K9:N9"/>
    <mergeCell ref="P9:P13"/>
    <mergeCell ref="Q9:R9"/>
    <mergeCell ref="S9:S13"/>
    <mergeCell ref="H8:N8"/>
    <mergeCell ref="P8:R8"/>
    <mergeCell ref="S8:U8"/>
    <mergeCell ref="W8:Y8"/>
    <mergeCell ref="Z8:AB8"/>
    <mergeCell ref="H10:H13"/>
    <mergeCell ref="I10:J10"/>
    <mergeCell ref="K10:K13"/>
    <mergeCell ref="L10:N10"/>
    <mergeCell ref="Q10:Q13"/>
    <mergeCell ref="T9:U9"/>
    <mergeCell ref="W9:W13"/>
    <mergeCell ref="X9:Y9"/>
    <mergeCell ref="Z9:Z13"/>
    <mergeCell ref="AA9:AB9"/>
    <mergeCell ref="AB10:AB13"/>
    <mergeCell ref="I11:I13"/>
    <mergeCell ref="J11:J13"/>
    <mergeCell ref="L11:L13"/>
    <mergeCell ref="M11:N11"/>
    <mergeCell ref="M12:M13"/>
    <mergeCell ref="N12:N13"/>
    <mergeCell ref="R10:R13"/>
    <mergeCell ref="T10:T13"/>
    <mergeCell ref="U10:U13"/>
    <mergeCell ref="X10:X13"/>
    <mergeCell ref="Y10:Y13"/>
    <mergeCell ref="AA10:AA13"/>
  </mergeCells>
  <pageMargins left="0.19685039370078741" right="0.19685039370078741" top="0.74803149606299213" bottom="0.74803149606299213" header="0.31496062992125984" footer="0.31496062992125984"/>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8"/>
  <sheetViews>
    <sheetView view="pageBreakPreview" zoomScaleNormal="70" zoomScaleSheetLayoutView="100" workbookViewId="0">
      <selection activeCell="I107" sqref="I107"/>
    </sheetView>
  </sheetViews>
  <sheetFormatPr defaultColWidth="9.140625" defaultRowHeight="15.75"/>
  <cols>
    <col min="1" max="1" width="5.42578125" style="4" customWidth="1"/>
    <col min="2" max="2" width="35" style="2" customWidth="1"/>
    <col min="3" max="3" width="9.85546875" style="2" customWidth="1"/>
    <col min="4" max="4" width="13" style="2" customWidth="1"/>
    <col min="5" max="6" width="9.140625" style="2"/>
    <col min="7" max="7" width="44.140625" style="2" customWidth="1"/>
    <col min="8" max="8" width="12.140625" style="2" customWidth="1"/>
    <col min="9" max="12" width="13" style="2" customWidth="1"/>
    <col min="13" max="13" width="12.85546875" style="2" customWidth="1"/>
    <col min="14" max="15" width="9.140625" style="2"/>
    <col min="16" max="16" width="13.85546875" style="2" customWidth="1"/>
    <col min="17" max="16384" width="9.140625" style="2"/>
  </cols>
  <sheetData>
    <row r="1" spans="1:16" s="5" customFormat="1">
      <c r="A1" s="223" t="s">
        <v>463</v>
      </c>
      <c r="B1" s="223"/>
      <c r="C1" s="223"/>
      <c r="D1" s="223"/>
      <c r="E1" s="223"/>
      <c r="F1" s="223"/>
      <c r="G1" s="223"/>
      <c r="H1" s="223"/>
      <c r="I1" s="223"/>
      <c r="J1" s="223"/>
      <c r="K1" s="223"/>
      <c r="L1" s="223"/>
      <c r="M1" s="223"/>
      <c r="N1" s="223"/>
      <c r="O1" s="223"/>
      <c r="P1" s="223"/>
    </row>
    <row r="2" spans="1:16" ht="33" customHeight="1">
      <c r="A2" s="224" t="s">
        <v>106</v>
      </c>
      <c r="B2" s="247"/>
      <c r="C2" s="247"/>
      <c r="D2" s="247"/>
      <c r="E2" s="247"/>
      <c r="F2" s="247"/>
      <c r="G2" s="247"/>
      <c r="H2" s="247"/>
      <c r="I2" s="247"/>
      <c r="J2" s="247"/>
      <c r="K2" s="247"/>
      <c r="L2" s="247"/>
      <c r="M2" s="247"/>
      <c r="N2" s="247"/>
      <c r="O2" s="247"/>
      <c r="P2" s="247"/>
    </row>
    <row r="3" spans="1:16">
      <c r="A3" s="225" t="str">
        <f>'TH nhu cau 26-30'!A3:G3</f>
        <v>(Kèm theo Nghị quyết số           /NQ-HĐND ngày        /9/2024 của HĐND huyện Tuần Giáo</v>
      </c>
      <c r="B3" s="225"/>
      <c r="C3" s="225"/>
      <c r="D3" s="225"/>
      <c r="E3" s="225"/>
      <c r="F3" s="225"/>
      <c r="G3" s="225"/>
      <c r="H3" s="225"/>
      <c r="I3" s="225"/>
      <c r="J3" s="225"/>
      <c r="K3" s="225"/>
      <c r="L3" s="225"/>
      <c r="M3" s="225"/>
      <c r="N3" s="225"/>
      <c r="O3" s="225"/>
      <c r="P3" s="225"/>
    </row>
    <row r="4" spans="1:16" ht="21" customHeight="1">
      <c r="A4" s="226" t="s">
        <v>30</v>
      </c>
      <c r="B4" s="226"/>
      <c r="C4" s="226"/>
      <c r="D4" s="226"/>
      <c r="E4" s="226"/>
      <c r="F4" s="226"/>
      <c r="G4" s="226"/>
      <c r="H4" s="226"/>
      <c r="I4" s="226"/>
      <c r="J4" s="226"/>
      <c r="K4" s="226"/>
      <c r="L4" s="226"/>
      <c r="M4" s="226"/>
      <c r="N4" s="226"/>
      <c r="O4" s="226"/>
      <c r="P4" s="226"/>
    </row>
    <row r="5" spans="1:16" ht="15.75" customHeight="1">
      <c r="A5" s="272" t="s">
        <v>0</v>
      </c>
      <c r="B5" s="272" t="s">
        <v>1</v>
      </c>
      <c r="C5" s="279" t="s">
        <v>65</v>
      </c>
      <c r="D5" s="272" t="s">
        <v>2</v>
      </c>
      <c r="E5" s="273" t="s">
        <v>3</v>
      </c>
      <c r="F5" s="275"/>
      <c r="G5" s="279" t="s">
        <v>4</v>
      </c>
      <c r="H5" s="272" t="s">
        <v>97</v>
      </c>
      <c r="I5" s="272"/>
      <c r="J5" s="272"/>
      <c r="K5" s="272" t="s">
        <v>98</v>
      </c>
      <c r="L5" s="272"/>
      <c r="M5" s="273" t="s">
        <v>99</v>
      </c>
      <c r="N5" s="274"/>
      <c r="O5" s="275"/>
      <c r="P5" s="272" t="s">
        <v>13</v>
      </c>
    </row>
    <row r="6" spans="1:16" ht="36.75" customHeight="1">
      <c r="A6" s="272"/>
      <c r="B6" s="272"/>
      <c r="C6" s="280"/>
      <c r="D6" s="272"/>
      <c r="E6" s="276"/>
      <c r="F6" s="278"/>
      <c r="G6" s="280"/>
      <c r="H6" s="272"/>
      <c r="I6" s="272"/>
      <c r="J6" s="272"/>
      <c r="K6" s="272"/>
      <c r="L6" s="272"/>
      <c r="M6" s="276"/>
      <c r="N6" s="277"/>
      <c r="O6" s="278"/>
      <c r="P6" s="272"/>
    </row>
    <row r="7" spans="1:16" ht="15.75" customHeight="1">
      <c r="A7" s="272"/>
      <c r="B7" s="272"/>
      <c r="C7" s="280"/>
      <c r="D7" s="272"/>
      <c r="E7" s="279" t="s">
        <v>14</v>
      </c>
      <c r="F7" s="279" t="s">
        <v>15</v>
      </c>
      <c r="G7" s="280"/>
      <c r="H7" s="272" t="s">
        <v>16</v>
      </c>
      <c r="I7" s="272" t="s">
        <v>17</v>
      </c>
      <c r="J7" s="272"/>
      <c r="K7" s="272" t="s">
        <v>18</v>
      </c>
      <c r="L7" s="272" t="s">
        <v>43</v>
      </c>
      <c r="M7" s="282" t="s">
        <v>23</v>
      </c>
      <c r="N7" s="285" t="s">
        <v>24</v>
      </c>
      <c r="O7" s="285"/>
      <c r="P7" s="272"/>
    </row>
    <row r="8" spans="1:16" ht="15.75" customHeight="1">
      <c r="A8" s="272"/>
      <c r="B8" s="272"/>
      <c r="C8" s="280"/>
      <c r="D8" s="272"/>
      <c r="E8" s="280"/>
      <c r="F8" s="280"/>
      <c r="G8" s="280"/>
      <c r="H8" s="272"/>
      <c r="I8" s="272" t="s">
        <v>18</v>
      </c>
      <c r="J8" s="272" t="s">
        <v>43</v>
      </c>
      <c r="K8" s="272"/>
      <c r="L8" s="272"/>
      <c r="M8" s="283"/>
      <c r="N8" s="286" t="s">
        <v>26</v>
      </c>
      <c r="O8" s="286" t="s">
        <v>27</v>
      </c>
      <c r="P8" s="272"/>
    </row>
    <row r="9" spans="1:16" ht="15.75" customHeight="1">
      <c r="A9" s="272"/>
      <c r="B9" s="272"/>
      <c r="C9" s="280"/>
      <c r="D9" s="272"/>
      <c r="E9" s="280"/>
      <c r="F9" s="280"/>
      <c r="G9" s="280"/>
      <c r="H9" s="272"/>
      <c r="I9" s="272"/>
      <c r="J9" s="272"/>
      <c r="K9" s="272"/>
      <c r="L9" s="272"/>
      <c r="M9" s="283"/>
      <c r="N9" s="287"/>
      <c r="O9" s="287"/>
      <c r="P9" s="272"/>
    </row>
    <row r="10" spans="1:16">
      <c r="A10" s="272"/>
      <c r="B10" s="272"/>
      <c r="C10" s="280"/>
      <c r="D10" s="272"/>
      <c r="E10" s="280"/>
      <c r="F10" s="280"/>
      <c r="G10" s="280"/>
      <c r="H10" s="272"/>
      <c r="I10" s="272"/>
      <c r="J10" s="272"/>
      <c r="K10" s="272"/>
      <c r="L10" s="272"/>
      <c r="M10" s="283"/>
      <c r="N10" s="287"/>
      <c r="O10" s="287"/>
      <c r="P10" s="272"/>
    </row>
    <row r="11" spans="1:16" ht="51.75" customHeight="1">
      <c r="A11" s="272"/>
      <c r="B11" s="272"/>
      <c r="C11" s="281"/>
      <c r="D11" s="272"/>
      <c r="E11" s="281"/>
      <c r="F11" s="281"/>
      <c r="G11" s="281"/>
      <c r="H11" s="272"/>
      <c r="I11" s="272"/>
      <c r="J11" s="272"/>
      <c r="K11" s="272"/>
      <c r="L11" s="272"/>
      <c r="M11" s="284"/>
      <c r="N11" s="288"/>
      <c r="O11" s="288"/>
      <c r="P11" s="272"/>
    </row>
    <row r="12" spans="1:16" ht="27.75" customHeight="1">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ht="33" customHeight="1">
      <c r="A13" s="1"/>
      <c r="B13" s="92" t="s">
        <v>231</v>
      </c>
      <c r="C13" s="1"/>
      <c r="D13" s="1"/>
      <c r="E13" s="1"/>
      <c r="F13" s="1"/>
      <c r="G13" s="1"/>
      <c r="H13" s="1"/>
      <c r="I13" s="155">
        <f>I14+I121+I138</f>
        <v>1192650</v>
      </c>
      <c r="J13" s="155">
        <f t="shared" ref="J13:M13" si="0">J14+J121+J138</f>
        <v>1192357</v>
      </c>
      <c r="K13" s="155"/>
      <c r="L13" s="155"/>
      <c r="M13" s="155">
        <f t="shared" si="0"/>
        <v>1192357</v>
      </c>
      <c r="N13" s="1"/>
      <c r="O13" s="1"/>
      <c r="P13" s="1"/>
    </row>
    <row r="14" spans="1:16" s="17" customFormat="1" ht="68.25" customHeight="1">
      <c r="A14" s="115" t="s">
        <v>40</v>
      </c>
      <c r="B14" s="45" t="s">
        <v>47</v>
      </c>
      <c r="C14" s="15"/>
      <c r="D14" s="16"/>
      <c r="E14" s="16"/>
      <c r="F14" s="16"/>
      <c r="G14" s="16"/>
      <c r="H14" s="16"/>
      <c r="I14" s="140">
        <f>I15+I47+I65+I73+I107+I113</f>
        <v>1031050</v>
      </c>
      <c r="J14" s="140">
        <f t="shared" ref="J14:M14" si="1">J15+J47+J65+J73+J107+J113</f>
        <v>1030757</v>
      </c>
      <c r="K14" s="140"/>
      <c r="L14" s="140"/>
      <c r="M14" s="140">
        <f t="shared" si="1"/>
        <v>1030757</v>
      </c>
      <c r="N14" s="16"/>
      <c r="O14" s="16"/>
      <c r="P14" s="16"/>
    </row>
    <row r="15" spans="1:16" s="17" customFormat="1" ht="26.25" customHeight="1">
      <c r="A15" s="47" t="s">
        <v>33</v>
      </c>
      <c r="B15" s="98" t="s">
        <v>164</v>
      </c>
      <c r="C15" s="15"/>
      <c r="D15" s="16"/>
      <c r="E15" s="16"/>
      <c r="F15" s="16"/>
      <c r="G15" s="16"/>
      <c r="H15" s="16"/>
      <c r="I15" s="140">
        <f>I16</f>
        <v>382300</v>
      </c>
      <c r="J15" s="140">
        <f t="shared" ref="J15:M16" si="2">J16</f>
        <v>382007</v>
      </c>
      <c r="K15" s="140"/>
      <c r="L15" s="140"/>
      <c r="M15" s="140">
        <f t="shared" si="2"/>
        <v>382007</v>
      </c>
      <c r="N15" s="16"/>
      <c r="O15" s="16"/>
      <c r="P15" s="16"/>
    </row>
    <row r="16" spans="1:16" s="9" customFormat="1" ht="36.75" customHeight="1">
      <c r="A16" s="6">
        <v>2</v>
      </c>
      <c r="B16" s="7" t="s">
        <v>101</v>
      </c>
      <c r="C16" s="7"/>
      <c r="D16" s="8"/>
      <c r="E16" s="8"/>
      <c r="F16" s="8"/>
      <c r="G16" s="8"/>
      <c r="H16" s="8"/>
      <c r="I16" s="140">
        <f>I17</f>
        <v>382300</v>
      </c>
      <c r="J16" s="140">
        <f t="shared" si="2"/>
        <v>382007</v>
      </c>
      <c r="K16" s="140"/>
      <c r="L16" s="140"/>
      <c r="M16" s="140">
        <f t="shared" si="2"/>
        <v>382007</v>
      </c>
      <c r="N16" s="8"/>
      <c r="O16" s="8"/>
      <c r="P16" s="8"/>
    </row>
    <row r="17" spans="1:16" s="13" customFormat="1" ht="51.75" customHeight="1">
      <c r="A17" s="6" t="s">
        <v>79</v>
      </c>
      <c r="B17" s="7" t="s">
        <v>102</v>
      </c>
      <c r="C17" s="11"/>
      <c r="D17" s="12"/>
      <c r="E17" s="12"/>
      <c r="F17" s="12"/>
      <c r="G17" s="12"/>
      <c r="H17" s="12"/>
      <c r="I17" s="140">
        <f>SUM(I18:I46)</f>
        <v>382300</v>
      </c>
      <c r="J17" s="140">
        <f t="shared" ref="J17:M17" si="3">SUM(J18:J46)</f>
        <v>382007</v>
      </c>
      <c r="K17" s="140"/>
      <c r="L17" s="140"/>
      <c r="M17" s="140">
        <f t="shared" si="3"/>
        <v>382007</v>
      </c>
      <c r="N17" s="12"/>
      <c r="O17" s="12"/>
      <c r="P17" s="12"/>
    </row>
    <row r="18" spans="1:16" s="13" customFormat="1" ht="94.5">
      <c r="A18" s="10">
        <v>1</v>
      </c>
      <c r="B18" s="78" t="s">
        <v>126</v>
      </c>
      <c r="C18" s="39" t="s">
        <v>117</v>
      </c>
      <c r="D18" s="99" t="s">
        <v>187</v>
      </c>
      <c r="E18" s="10">
        <v>2026</v>
      </c>
      <c r="F18" s="10">
        <v>2030</v>
      </c>
      <c r="G18" s="200"/>
      <c r="H18" s="12"/>
      <c r="I18" s="141">
        <v>13000</v>
      </c>
      <c r="J18" s="141">
        <v>12707</v>
      </c>
      <c r="K18" s="141"/>
      <c r="L18" s="141"/>
      <c r="M18" s="141">
        <v>12707</v>
      </c>
      <c r="N18" s="12"/>
      <c r="O18" s="12"/>
      <c r="P18" s="76" t="s">
        <v>451</v>
      </c>
    </row>
    <row r="19" spans="1:16" s="13" customFormat="1" ht="63">
      <c r="A19" s="10">
        <v>2</v>
      </c>
      <c r="B19" s="96" t="s">
        <v>236</v>
      </c>
      <c r="C19" s="39" t="s">
        <v>117</v>
      </c>
      <c r="D19" s="99" t="s">
        <v>111</v>
      </c>
      <c r="E19" s="10">
        <v>2026</v>
      </c>
      <c r="F19" s="10">
        <v>2030</v>
      </c>
      <c r="G19" s="99" t="s">
        <v>283</v>
      </c>
      <c r="H19" s="12"/>
      <c r="I19" s="201">
        <v>13000</v>
      </c>
      <c r="J19" s="201">
        <v>13000</v>
      </c>
      <c r="K19" s="162"/>
      <c r="L19" s="162"/>
      <c r="M19" s="201">
        <v>13000</v>
      </c>
      <c r="N19" s="123"/>
      <c r="O19" s="12"/>
      <c r="P19" s="12"/>
    </row>
    <row r="20" spans="1:16" s="13" customFormat="1" ht="63">
      <c r="A20" s="10">
        <v>3</v>
      </c>
      <c r="B20" s="96" t="s">
        <v>237</v>
      </c>
      <c r="C20" s="39" t="s">
        <v>117</v>
      </c>
      <c r="D20" s="99" t="s">
        <v>264</v>
      </c>
      <c r="E20" s="10">
        <v>2026</v>
      </c>
      <c r="F20" s="10">
        <v>2030</v>
      </c>
      <c r="G20" s="99" t="s">
        <v>284</v>
      </c>
      <c r="H20" s="12"/>
      <c r="I20" s="156">
        <v>14950</v>
      </c>
      <c r="J20" s="156">
        <v>14950</v>
      </c>
      <c r="K20" s="141"/>
      <c r="L20" s="141"/>
      <c r="M20" s="156">
        <v>14950</v>
      </c>
      <c r="N20" s="12"/>
      <c r="O20" s="12"/>
      <c r="P20" s="12"/>
    </row>
    <row r="21" spans="1:16" s="13" customFormat="1" ht="63">
      <c r="A21" s="10">
        <v>4</v>
      </c>
      <c r="B21" s="96" t="s">
        <v>238</v>
      </c>
      <c r="C21" s="39" t="s">
        <v>117</v>
      </c>
      <c r="D21" s="99" t="s">
        <v>264</v>
      </c>
      <c r="E21" s="10">
        <v>2026</v>
      </c>
      <c r="F21" s="10">
        <v>2030</v>
      </c>
      <c r="G21" s="99" t="s">
        <v>284</v>
      </c>
      <c r="H21" s="12"/>
      <c r="I21" s="156">
        <v>14950</v>
      </c>
      <c r="J21" s="156">
        <v>14950</v>
      </c>
      <c r="K21" s="141"/>
      <c r="L21" s="141"/>
      <c r="M21" s="156">
        <v>14950</v>
      </c>
      <c r="N21" s="12"/>
      <c r="O21" s="12"/>
      <c r="P21" s="12"/>
    </row>
    <row r="22" spans="1:16" s="13" customFormat="1" ht="31.5">
      <c r="A22" s="10">
        <v>5</v>
      </c>
      <c r="B22" s="96" t="s">
        <v>239</v>
      </c>
      <c r="C22" s="39" t="s">
        <v>117</v>
      </c>
      <c r="D22" s="99" t="s">
        <v>265</v>
      </c>
      <c r="E22" s="10">
        <v>2026</v>
      </c>
      <c r="F22" s="10">
        <v>2030</v>
      </c>
      <c r="G22" s="99" t="s">
        <v>285</v>
      </c>
      <c r="H22" s="12"/>
      <c r="I22" s="156">
        <v>14500</v>
      </c>
      <c r="J22" s="156">
        <v>14500</v>
      </c>
      <c r="K22" s="141"/>
      <c r="L22" s="141"/>
      <c r="M22" s="156">
        <v>14500</v>
      </c>
      <c r="N22" s="12"/>
      <c r="O22" s="12"/>
      <c r="P22" s="12"/>
    </row>
    <row r="23" spans="1:16" s="13" customFormat="1" ht="31.5">
      <c r="A23" s="10">
        <v>6</v>
      </c>
      <c r="B23" s="96" t="s">
        <v>240</v>
      </c>
      <c r="C23" s="39" t="s">
        <v>117</v>
      </c>
      <c r="D23" s="99" t="s">
        <v>265</v>
      </c>
      <c r="E23" s="10">
        <v>2026</v>
      </c>
      <c r="F23" s="10">
        <v>2030</v>
      </c>
      <c r="G23" s="99" t="s">
        <v>286</v>
      </c>
      <c r="H23" s="12"/>
      <c r="I23" s="156">
        <v>14950</v>
      </c>
      <c r="J23" s="156">
        <v>14950</v>
      </c>
      <c r="K23" s="141"/>
      <c r="L23" s="141"/>
      <c r="M23" s="156">
        <v>14950</v>
      </c>
      <c r="N23" s="12"/>
      <c r="O23" s="12"/>
      <c r="P23" s="12"/>
    </row>
    <row r="24" spans="1:16" s="13" customFormat="1" ht="47.25">
      <c r="A24" s="10">
        <v>7</v>
      </c>
      <c r="B24" s="96" t="s">
        <v>241</v>
      </c>
      <c r="C24" s="39" t="s">
        <v>117</v>
      </c>
      <c r="D24" s="99" t="s">
        <v>266</v>
      </c>
      <c r="E24" s="10">
        <v>2026</v>
      </c>
      <c r="F24" s="10">
        <v>2030</v>
      </c>
      <c r="G24" s="99" t="s">
        <v>287</v>
      </c>
      <c r="H24" s="12"/>
      <c r="I24" s="156">
        <v>14950</v>
      </c>
      <c r="J24" s="156">
        <v>14950</v>
      </c>
      <c r="K24" s="141"/>
      <c r="L24" s="141"/>
      <c r="M24" s="156">
        <v>14950</v>
      </c>
      <c r="N24" s="12"/>
      <c r="O24" s="12"/>
      <c r="P24" s="12"/>
    </row>
    <row r="25" spans="1:16" s="13" customFormat="1" ht="63">
      <c r="A25" s="10">
        <v>8</v>
      </c>
      <c r="B25" s="96" t="s">
        <v>242</v>
      </c>
      <c r="C25" s="39" t="s">
        <v>117</v>
      </c>
      <c r="D25" s="99" t="s">
        <v>264</v>
      </c>
      <c r="E25" s="10">
        <v>2026</v>
      </c>
      <c r="F25" s="10">
        <v>2030</v>
      </c>
      <c r="G25" s="99" t="s">
        <v>287</v>
      </c>
      <c r="H25" s="12"/>
      <c r="I25" s="156">
        <v>14950</v>
      </c>
      <c r="J25" s="156">
        <v>14950</v>
      </c>
      <c r="K25" s="141"/>
      <c r="L25" s="141"/>
      <c r="M25" s="156">
        <v>14950</v>
      </c>
      <c r="N25" s="12"/>
      <c r="O25" s="12"/>
      <c r="P25" s="12"/>
    </row>
    <row r="26" spans="1:16" s="13" customFormat="1" ht="63">
      <c r="A26" s="10">
        <v>9</v>
      </c>
      <c r="B26" s="111" t="s">
        <v>243</v>
      </c>
      <c r="C26" s="39" t="s">
        <v>117</v>
      </c>
      <c r="D26" s="112" t="s">
        <v>267</v>
      </c>
      <c r="E26" s="10">
        <v>2026</v>
      </c>
      <c r="F26" s="10">
        <v>2030</v>
      </c>
      <c r="G26" s="112" t="s">
        <v>277</v>
      </c>
      <c r="H26" s="12"/>
      <c r="I26" s="157">
        <v>14950</v>
      </c>
      <c r="J26" s="157">
        <v>14950</v>
      </c>
      <c r="K26" s="141"/>
      <c r="L26" s="141"/>
      <c r="M26" s="157">
        <v>14950</v>
      </c>
      <c r="N26" s="12"/>
      <c r="O26" s="12"/>
      <c r="P26" s="12"/>
    </row>
    <row r="27" spans="1:16" s="13" customFormat="1" ht="63">
      <c r="A27" s="10">
        <v>10</v>
      </c>
      <c r="B27" s="96" t="s">
        <v>244</v>
      </c>
      <c r="C27" s="39" t="s">
        <v>117</v>
      </c>
      <c r="D27" s="99" t="s">
        <v>268</v>
      </c>
      <c r="E27" s="10">
        <v>2026</v>
      </c>
      <c r="F27" s="10">
        <v>2030</v>
      </c>
      <c r="G27" s="99" t="s">
        <v>288</v>
      </c>
      <c r="H27" s="12"/>
      <c r="I27" s="156">
        <v>14950</v>
      </c>
      <c r="J27" s="156">
        <v>14950</v>
      </c>
      <c r="K27" s="141"/>
      <c r="L27" s="141"/>
      <c r="M27" s="156">
        <v>14950</v>
      </c>
      <c r="N27" s="12"/>
      <c r="O27" s="12"/>
      <c r="P27" s="12"/>
    </row>
    <row r="28" spans="1:16" s="13" customFormat="1" ht="31.5">
      <c r="A28" s="10">
        <v>11</v>
      </c>
      <c r="B28" s="113" t="s">
        <v>245</v>
      </c>
      <c r="C28" s="39" t="s">
        <v>117</v>
      </c>
      <c r="D28" s="99" t="s">
        <v>268</v>
      </c>
      <c r="E28" s="10">
        <v>2026</v>
      </c>
      <c r="F28" s="10">
        <v>2030</v>
      </c>
      <c r="G28" s="99" t="s">
        <v>287</v>
      </c>
      <c r="H28" s="12"/>
      <c r="I28" s="156">
        <v>14950</v>
      </c>
      <c r="J28" s="156">
        <v>14950</v>
      </c>
      <c r="K28" s="141"/>
      <c r="L28" s="141"/>
      <c r="M28" s="156">
        <v>14950</v>
      </c>
      <c r="N28" s="12"/>
      <c r="O28" s="12"/>
      <c r="P28" s="12"/>
    </row>
    <row r="29" spans="1:16" s="13" customFormat="1" ht="47.25">
      <c r="A29" s="10">
        <v>12</v>
      </c>
      <c r="B29" s="113" t="s">
        <v>246</v>
      </c>
      <c r="C29" s="39" t="s">
        <v>117</v>
      </c>
      <c r="D29" s="99" t="s">
        <v>268</v>
      </c>
      <c r="E29" s="10">
        <v>2026</v>
      </c>
      <c r="F29" s="10">
        <v>2030</v>
      </c>
      <c r="G29" s="99" t="s">
        <v>285</v>
      </c>
      <c r="H29" s="12"/>
      <c r="I29" s="156">
        <v>11500</v>
      </c>
      <c r="J29" s="156">
        <v>11500</v>
      </c>
      <c r="K29" s="141"/>
      <c r="L29" s="141"/>
      <c r="M29" s="156">
        <v>11500</v>
      </c>
      <c r="N29" s="12"/>
      <c r="O29" s="12"/>
      <c r="P29" s="12"/>
    </row>
    <row r="30" spans="1:16" s="13" customFormat="1" ht="47.25">
      <c r="A30" s="10">
        <v>13</v>
      </c>
      <c r="B30" s="114" t="s">
        <v>247</v>
      </c>
      <c r="C30" s="39" t="s">
        <v>117</v>
      </c>
      <c r="D30" s="112" t="s">
        <v>187</v>
      </c>
      <c r="E30" s="10">
        <v>2026</v>
      </c>
      <c r="F30" s="10">
        <v>2030</v>
      </c>
      <c r="G30" s="99" t="s">
        <v>289</v>
      </c>
      <c r="H30" s="12"/>
      <c r="I30" s="157">
        <v>14950</v>
      </c>
      <c r="J30" s="157">
        <v>14950</v>
      </c>
      <c r="K30" s="141"/>
      <c r="L30" s="141"/>
      <c r="M30" s="157">
        <v>14950</v>
      </c>
      <c r="N30" s="12"/>
      <c r="O30" s="12"/>
      <c r="P30" s="12"/>
    </row>
    <row r="31" spans="1:16" s="13" customFormat="1" ht="63">
      <c r="A31" s="10">
        <v>14</v>
      </c>
      <c r="B31" s="96" t="s">
        <v>248</v>
      </c>
      <c r="C31" s="39" t="s">
        <v>117</v>
      </c>
      <c r="D31" s="99" t="s">
        <v>269</v>
      </c>
      <c r="E31" s="10">
        <v>2026</v>
      </c>
      <c r="F31" s="10">
        <v>2030</v>
      </c>
      <c r="G31" s="99" t="s">
        <v>287</v>
      </c>
      <c r="H31" s="12"/>
      <c r="I31" s="156">
        <v>14900</v>
      </c>
      <c r="J31" s="156">
        <v>14900</v>
      </c>
      <c r="K31" s="141"/>
      <c r="L31" s="141"/>
      <c r="M31" s="156">
        <v>14900</v>
      </c>
      <c r="N31" s="12"/>
      <c r="O31" s="12"/>
      <c r="P31" s="12"/>
    </row>
    <row r="32" spans="1:16" s="13" customFormat="1" ht="126">
      <c r="A32" s="10">
        <v>15</v>
      </c>
      <c r="B32" s="96" t="s">
        <v>249</v>
      </c>
      <c r="C32" s="39" t="s">
        <v>117</v>
      </c>
      <c r="D32" s="99" t="s">
        <v>270</v>
      </c>
      <c r="E32" s="10">
        <v>2026</v>
      </c>
      <c r="F32" s="10">
        <v>2030</v>
      </c>
      <c r="G32" s="99" t="s">
        <v>290</v>
      </c>
      <c r="H32" s="12"/>
      <c r="I32" s="156">
        <v>14000</v>
      </c>
      <c r="J32" s="156">
        <v>14000</v>
      </c>
      <c r="K32" s="141"/>
      <c r="L32" s="141"/>
      <c r="M32" s="156">
        <v>14000</v>
      </c>
      <c r="N32" s="12"/>
      <c r="O32" s="12"/>
      <c r="P32" s="12"/>
    </row>
    <row r="33" spans="1:16" s="13" customFormat="1" ht="47.25">
      <c r="A33" s="10">
        <v>16</v>
      </c>
      <c r="B33" s="96" t="s">
        <v>250</v>
      </c>
      <c r="C33" s="39" t="s">
        <v>117</v>
      </c>
      <c r="D33" s="99" t="s">
        <v>214</v>
      </c>
      <c r="E33" s="10">
        <v>2026</v>
      </c>
      <c r="F33" s="10">
        <v>2030</v>
      </c>
      <c r="G33" s="99" t="s">
        <v>287</v>
      </c>
      <c r="H33" s="12"/>
      <c r="I33" s="156">
        <v>14950</v>
      </c>
      <c r="J33" s="156">
        <v>14950</v>
      </c>
      <c r="K33" s="141"/>
      <c r="L33" s="141"/>
      <c r="M33" s="156">
        <v>14950</v>
      </c>
      <c r="N33" s="12"/>
      <c r="O33" s="12"/>
      <c r="P33" s="12"/>
    </row>
    <row r="34" spans="1:16" s="13" customFormat="1" ht="31.5">
      <c r="A34" s="10">
        <v>17</v>
      </c>
      <c r="B34" s="96" t="s">
        <v>251</v>
      </c>
      <c r="C34" s="39" t="s">
        <v>117</v>
      </c>
      <c r="D34" s="99" t="s">
        <v>214</v>
      </c>
      <c r="E34" s="10">
        <v>2026</v>
      </c>
      <c r="F34" s="10">
        <v>2030</v>
      </c>
      <c r="G34" s="99" t="s">
        <v>287</v>
      </c>
      <c r="H34" s="12"/>
      <c r="I34" s="156">
        <v>14950</v>
      </c>
      <c r="J34" s="156">
        <v>14950</v>
      </c>
      <c r="K34" s="141"/>
      <c r="L34" s="141"/>
      <c r="M34" s="156">
        <v>14950</v>
      </c>
      <c r="N34" s="12"/>
      <c r="O34" s="12"/>
      <c r="P34" s="12"/>
    </row>
    <row r="35" spans="1:16" s="13" customFormat="1" ht="47.25">
      <c r="A35" s="10">
        <v>18</v>
      </c>
      <c r="B35" s="96" t="s">
        <v>252</v>
      </c>
      <c r="C35" s="39" t="s">
        <v>117</v>
      </c>
      <c r="D35" s="99" t="s">
        <v>271</v>
      </c>
      <c r="E35" s="10">
        <v>2026</v>
      </c>
      <c r="F35" s="10">
        <v>2030</v>
      </c>
      <c r="G35" s="99" t="s">
        <v>291</v>
      </c>
      <c r="H35" s="12"/>
      <c r="I35" s="156">
        <v>12000</v>
      </c>
      <c r="J35" s="156">
        <v>12000</v>
      </c>
      <c r="K35" s="141"/>
      <c r="L35" s="141"/>
      <c r="M35" s="156">
        <v>12000</v>
      </c>
      <c r="N35" s="12"/>
      <c r="O35" s="12"/>
      <c r="P35" s="12"/>
    </row>
    <row r="36" spans="1:16" s="13" customFormat="1" ht="31.5">
      <c r="A36" s="10">
        <v>19</v>
      </c>
      <c r="B36" s="96" t="s">
        <v>253</v>
      </c>
      <c r="C36" s="39" t="s">
        <v>117</v>
      </c>
      <c r="D36" s="99" t="s">
        <v>121</v>
      </c>
      <c r="E36" s="10">
        <v>2026</v>
      </c>
      <c r="F36" s="10">
        <v>2030</v>
      </c>
      <c r="G36" s="99" t="s">
        <v>292</v>
      </c>
      <c r="H36" s="12"/>
      <c r="I36" s="156">
        <v>10500</v>
      </c>
      <c r="J36" s="156">
        <v>10500</v>
      </c>
      <c r="K36" s="141"/>
      <c r="L36" s="141"/>
      <c r="M36" s="156">
        <v>10500</v>
      </c>
      <c r="N36" s="12"/>
      <c r="O36" s="12"/>
      <c r="P36" s="12"/>
    </row>
    <row r="37" spans="1:16" s="13" customFormat="1" ht="31.5">
      <c r="A37" s="10">
        <v>20</v>
      </c>
      <c r="B37" s="111" t="s">
        <v>254</v>
      </c>
      <c r="C37" s="39" t="s">
        <v>117</v>
      </c>
      <c r="D37" s="112" t="s">
        <v>272</v>
      </c>
      <c r="E37" s="10">
        <v>2026</v>
      </c>
      <c r="F37" s="10">
        <v>2030</v>
      </c>
      <c r="G37" s="112" t="s">
        <v>278</v>
      </c>
      <c r="H37" s="12"/>
      <c r="I37" s="157">
        <v>11000</v>
      </c>
      <c r="J37" s="157">
        <v>11000</v>
      </c>
      <c r="K37" s="141"/>
      <c r="L37" s="141"/>
      <c r="M37" s="157">
        <v>11000</v>
      </c>
      <c r="N37" s="12"/>
      <c r="O37" s="12"/>
      <c r="P37" s="12"/>
    </row>
    <row r="38" spans="1:16" s="13" customFormat="1" ht="63">
      <c r="A38" s="10">
        <v>21</v>
      </c>
      <c r="B38" s="96" t="s">
        <v>255</v>
      </c>
      <c r="C38" s="39" t="s">
        <v>117</v>
      </c>
      <c r="D38" s="99" t="s">
        <v>273</v>
      </c>
      <c r="E38" s="10">
        <v>2026</v>
      </c>
      <c r="F38" s="10">
        <v>2030</v>
      </c>
      <c r="G38" s="99" t="s">
        <v>293</v>
      </c>
      <c r="H38" s="12"/>
      <c r="I38" s="156">
        <v>13800</v>
      </c>
      <c r="J38" s="156">
        <v>13800</v>
      </c>
      <c r="K38" s="141"/>
      <c r="L38" s="141"/>
      <c r="M38" s="156">
        <v>13800</v>
      </c>
      <c r="N38" s="12"/>
      <c r="O38" s="12"/>
      <c r="P38" s="12"/>
    </row>
    <row r="39" spans="1:16" s="13" customFormat="1" ht="47.25">
      <c r="A39" s="10">
        <v>22</v>
      </c>
      <c r="B39" s="96" t="s">
        <v>256</v>
      </c>
      <c r="C39" s="39" t="s">
        <v>117</v>
      </c>
      <c r="D39" s="99" t="s">
        <v>274</v>
      </c>
      <c r="E39" s="10">
        <v>2026</v>
      </c>
      <c r="F39" s="10">
        <v>2030</v>
      </c>
      <c r="G39" s="99" t="s">
        <v>289</v>
      </c>
      <c r="H39" s="12"/>
      <c r="I39" s="156">
        <v>14600</v>
      </c>
      <c r="J39" s="156">
        <v>14600</v>
      </c>
      <c r="K39" s="141"/>
      <c r="L39" s="141"/>
      <c r="M39" s="156">
        <v>14600</v>
      </c>
      <c r="N39" s="12"/>
      <c r="O39" s="12"/>
      <c r="P39" s="12"/>
    </row>
    <row r="40" spans="1:16" s="13" customFormat="1" ht="47.25">
      <c r="A40" s="10">
        <v>23</v>
      </c>
      <c r="B40" s="96" t="s">
        <v>257</v>
      </c>
      <c r="C40" s="39" t="s">
        <v>117</v>
      </c>
      <c r="D40" s="99" t="s">
        <v>274</v>
      </c>
      <c r="E40" s="10">
        <v>2026</v>
      </c>
      <c r="F40" s="10">
        <v>2030</v>
      </c>
      <c r="G40" s="99" t="s">
        <v>294</v>
      </c>
      <c r="H40" s="12"/>
      <c r="I40" s="156">
        <v>14950</v>
      </c>
      <c r="J40" s="156">
        <v>14950</v>
      </c>
      <c r="K40" s="141"/>
      <c r="L40" s="141"/>
      <c r="M40" s="156">
        <v>14950</v>
      </c>
      <c r="N40" s="12"/>
      <c r="O40" s="12"/>
      <c r="P40" s="12"/>
    </row>
    <row r="41" spans="1:16" s="13" customFormat="1" ht="47.25">
      <c r="A41" s="10">
        <v>24</v>
      </c>
      <c r="B41" s="96" t="s">
        <v>258</v>
      </c>
      <c r="C41" s="39" t="s">
        <v>117</v>
      </c>
      <c r="D41" s="99" t="s">
        <v>274</v>
      </c>
      <c r="E41" s="10">
        <v>2026</v>
      </c>
      <c r="F41" s="10">
        <v>2030</v>
      </c>
      <c r="G41" s="99" t="s">
        <v>295</v>
      </c>
      <c r="H41" s="12"/>
      <c r="I41" s="156">
        <v>14000</v>
      </c>
      <c r="J41" s="156">
        <v>14000</v>
      </c>
      <c r="K41" s="141"/>
      <c r="L41" s="141"/>
      <c r="M41" s="156">
        <v>14000</v>
      </c>
      <c r="N41" s="12"/>
      <c r="O41" s="12"/>
      <c r="P41" s="12"/>
    </row>
    <row r="42" spans="1:16" s="13" customFormat="1" ht="31.5">
      <c r="A42" s="10">
        <v>25</v>
      </c>
      <c r="B42" s="96" t="s">
        <v>259</v>
      </c>
      <c r="C42" s="39" t="s">
        <v>117</v>
      </c>
      <c r="D42" s="99" t="s">
        <v>183</v>
      </c>
      <c r="E42" s="10">
        <v>2026</v>
      </c>
      <c r="F42" s="10">
        <v>2030</v>
      </c>
      <c r="G42" s="99" t="s">
        <v>279</v>
      </c>
      <c r="H42" s="12"/>
      <c r="I42" s="156">
        <v>13000</v>
      </c>
      <c r="J42" s="156">
        <v>13000</v>
      </c>
      <c r="K42" s="141"/>
      <c r="L42" s="141"/>
      <c r="M42" s="156">
        <v>13000</v>
      </c>
      <c r="N42" s="12"/>
      <c r="O42" s="12"/>
      <c r="P42" s="12"/>
    </row>
    <row r="43" spans="1:16" s="13" customFormat="1" ht="31.5">
      <c r="A43" s="10">
        <v>26</v>
      </c>
      <c r="B43" s="96" t="s">
        <v>260</v>
      </c>
      <c r="C43" s="39" t="s">
        <v>117</v>
      </c>
      <c r="D43" s="99" t="s">
        <v>183</v>
      </c>
      <c r="E43" s="10">
        <v>2026</v>
      </c>
      <c r="F43" s="10">
        <v>2030</v>
      </c>
      <c r="G43" s="99" t="s">
        <v>280</v>
      </c>
      <c r="H43" s="12"/>
      <c r="I43" s="156">
        <v>10000</v>
      </c>
      <c r="J43" s="156">
        <v>10000</v>
      </c>
      <c r="K43" s="141"/>
      <c r="L43" s="141"/>
      <c r="M43" s="156">
        <v>10000</v>
      </c>
      <c r="N43" s="12"/>
      <c r="O43" s="12"/>
      <c r="P43" s="12"/>
    </row>
    <row r="44" spans="1:16" s="13" customFormat="1" ht="47.25">
      <c r="A44" s="10">
        <v>27</v>
      </c>
      <c r="B44" s="96" t="s">
        <v>261</v>
      </c>
      <c r="C44" s="39" t="s">
        <v>117</v>
      </c>
      <c r="D44" s="99" t="s">
        <v>269</v>
      </c>
      <c r="E44" s="10">
        <v>2026</v>
      </c>
      <c r="F44" s="10">
        <v>2030</v>
      </c>
      <c r="G44" s="99" t="s">
        <v>281</v>
      </c>
      <c r="H44" s="12"/>
      <c r="I44" s="156">
        <v>6500</v>
      </c>
      <c r="J44" s="156">
        <v>6500</v>
      </c>
      <c r="K44" s="141"/>
      <c r="L44" s="141"/>
      <c r="M44" s="156">
        <v>6500</v>
      </c>
      <c r="N44" s="12"/>
      <c r="O44" s="12"/>
      <c r="P44" s="12"/>
    </row>
    <row r="45" spans="1:16" s="13" customFormat="1" ht="31.5">
      <c r="A45" s="10">
        <v>28</v>
      </c>
      <c r="B45" s="96" t="s">
        <v>262</v>
      </c>
      <c r="C45" s="39" t="s">
        <v>117</v>
      </c>
      <c r="D45" s="99" t="s">
        <v>275</v>
      </c>
      <c r="E45" s="10">
        <v>2026</v>
      </c>
      <c r="F45" s="10">
        <v>2030</v>
      </c>
      <c r="G45" s="99" t="s">
        <v>296</v>
      </c>
      <c r="H45" s="12"/>
      <c r="I45" s="156">
        <v>7000</v>
      </c>
      <c r="J45" s="156">
        <v>7000</v>
      </c>
      <c r="K45" s="141"/>
      <c r="L45" s="141"/>
      <c r="M45" s="156">
        <v>7000</v>
      </c>
      <c r="N45" s="12"/>
      <c r="O45" s="12"/>
      <c r="P45" s="12"/>
    </row>
    <row r="46" spans="1:16" s="13" customFormat="1" ht="47.25">
      <c r="A46" s="10">
        <v>29</v>
      </c>
      <c r="B46" s="96" t="s">
        <v>263</v>
      </c>
      <c r="C46" s="39" t="s">
        <v>117</v>
      </c>
      <c r="D46" s="99" t="s">
        <v>276</v>
      </c>
      <c r="E46" s="10">
        <v>2026</v>
      </c>
      <c r="F46" s="10">
        <v>2030</v>
      </c>
      <c r="G46" s="99" t="s">
        <v>282</v>
      </c>
      <c r="H46" s="12"/>
      <c r="I46" s="156">
        <v>9600</v>
      </c>
      <c r="J46" s="156">
        <v>9600</v>
      </c>
      <c r="K46" s="141"/>
      <c r="L46" s="141"/>
      <c r="M46" s="156">
        <v>9600</v>
      </c>
      <c r="N46" s="12"/>
      <c r="O46" s="12"/>
      <c r="P46" s="12"/>
    </row>
    <row r="47" spans="1:16" s="13" customFormat="1" ht="42.75" customHeight="1">
      <c r="A47" s="47" t="s">
        <v>35</v>
      </c>
      <c r="B47" s="98" t="s">
        <v>202</v>
      </c>
      <c r="C47" s="11"/>
      <c r="D47" s="12"/>
      <c r="E47" s="12"/>
      <c r="F47" s="12"/>
      <c r="G47" s="12"/>
      <c r="H47" s="12"/>
      <c r="I47" s="140">
        <f>I48</f>
        <v>156300</v>
      </c>
      <c r="J47" s="140">
        <f t="shared" ref="J47:M48" si="4">J48</f>
        <v>156300</v>
      </c>
      <c r="K47" s="140"/>
      <c r="L47" s="140"/>
      <c r="M47" s="140">
        <f t="shared" si="4"/>
        <v>156300</v>
      </c>
      <c r="N47" s="12"/>
      <c r="O47" s="12"/>
      <c r="P47" s="12"/>
    </row>
    <row r="48" spans="1:16" s="13" customFormat="1" ht="39.75" customHeight="1">
      <c r="A48" s="6">
        <v>2</v>
      </c>
      <c r="B48" s="7" t="s">
        <v>101</v>
      </c>
      <c r="C48" s="11"/>
      <c r="D48" s="12"/>
      <c r="E48" s="12"/>
      <c r="F48" s="12"/>
      <c r="G48" s="12"/>
      <c r="H48" s="12"/>
      <c r="I48" s="140">
        <f>I49</f>
        <v>156300</v>
      </c>
      <c r="J48" s="140">
        <f t="shared" si="4"/>
        <v>156300</v>
      </c>
      <c r="K48" s="140"/>
      <c r="L48" s="140"/>
      <c r="M48" s="140">
        <f t="shared" si="4"/>
        <v>156300</v>
      </c>
      <c r="N48" s="12"/>
      <c r="O48" s="12"/>
      <c r="P48" s="12"/>
    </row>
    <row r="49" spans="1:16" s="13" customFormat="1" ht="57" customHeight="1">
      <c r="A49" s="6" t="s">
        <v>79</v>
      </c>
      <c r="B49" s="7" t="s">
        <v>102</v>
      </c>
      <c r="C49" s="11"/>
      <c r="D49" s="12"/>
      <c r="E49" s="12"/>
      <c r="F49" s="12"/>
      <c r="G49" s="12"/>
      <c r="H49" s="12"/>
      <c r="I49" s="140">
        <f>SUM(I50:I64)</f>
        <v>156300</v>
      </c>
      <c r="J49" s="140">
        <f t="shared" ref="J49:M49" si="5">SUM(J50:J64)</f>
        <v>156300</v>
      </c>
      <c r="K49" s="140"/>
      <c r="L49" s="140"/>
      <c r="M49" s="140">
        <f t="shared" si="5"/>
        <v>156300</v>
      </c>
      <c r="N49" s="12"/>
      <c r="O49" s="12"/>
      <c r="P49" s="12"/>
    </row>
    <row r="50" spans="1:16" s="13" customFormat="1" ht="47.25">
      <c r="A50" s="10">
        <v>1</v>
      </c>
      <c r="B50" s="96" t="s">
        <v>297</v>
      </c>
      <c r="C50" s="39" t="s">
        <v>117</v>
      </c>
      <c r="D50" s="99" t="s">
        <v>275</v>
      </c>
      <c r="E50" s="10">
        <v>2026</v>
      </c>
      <c r="F50" s="10">
        <v>2030</v>
      </c>
      <c r="G50" s="99" t="s">
        <v>319</v>
      </c>
      <c r="H50" s="12"/>
      <c r="I50" s="141">
        <v>14950</v>
      </c>
      <c r="J50" s="141">
        <v>14950</v>
      </c>
      <c r="K50" s="141"/>
      <c r="L50" s="141"/>
      <c r="M50" s="141">
        <v>14950</v>
      </c>
      <c r="N50" s="12"/>
      <c r="O50" s="12"/>
      <c r="P50" s="12"/>
    </row>
    <row r="51" spans="1:16" s="13" customFormat="1" ht="63">
      <c r="A51" s="10">
        <v>2</v>
      </c>
      <c r="B51" s="96" t="s">
        <v>298</v>
      </c>
      <c r="C51" s="39" t="s">
        <v>117</v>
      </c>
      <c r="D51" s="99" t="s">
        <v>179</v>
      </c>
      <c r="E51" s="10">
        <v>2026</v>
      </c>
      <c r="F51" s="10">
        <v>2030</v>
      </c>
      <c r="G51" s="99" t="s">
        <v>320</v>
      </c>
      <c r="H51" s="12"/>
      <c r="I51" s="141">
        <v>14900</v>
      </c>
      <c r="J51" s="141">
        <v>14900</v>
      </c>
      <c r="K51" s="141"/>
      <c r="L51" s="141"/>
      <c r="M51" s="141">
        <v>14900</v>
      </c>
      <c r="N51" s="12"/>
      <c r="O51" s="12"/>
      <c r="P51" s="12"/>
    </row>
    <row r="52" spans="1:16" s="13" customFormat="1" ht="47.25">
      <c r="A52" s="10">
        <v>3</v>
      </c>
      <c r="B52" s="96" t="s">
        <v>299</v>
      </c>
      <c r="C52" s="39" t="s">
        <v>117</v>
      </c>
      <c r="D52" s="99" t="s">
        <v>307</v>
      </c>
      <c r="E52" s="10">
        <v>2026</v>
      </c>
      <c r="F52" s="10">
        <v>2030</v>
      </c>
      <c r="G52" s="99" t="s">
        <v>311</v>
      </c>
      <c r="H52" s="12"/>
      <c r="I52" s="141">
        <v>14950</v>
      </c>
      <c r="J52" s="141">
        <v>14950</v>
      </c>
      <c r="K52" s="141"/>
      <c r="L52" s="141"/>
      <c r="M52" s="141">
        <v>14950</v>
      </c>
      <c r="N52" s="12"/>
      <c r="O52" s="12"/>
      <c r="P52" s="12"/>
    </row>
    <row r="53" spans="1:16" s="13" customFormat="1" ht="47.25">
      <c r="A53" s="10">
        <v>4</v>
      </c>
      <c r="B53" s="96" t="s">
        <v>300</v>
      </c>
      <c r="C53" s="39" t="s">
        <v>117</v>
      </c>
      <c r="D53" s="99" t="s">
        <v>308</v>
      </c>
      <c r="E53" s="10">
        <v>2026</v>
      </c>
      <c r="F53" s="10">
        <v>2030</v>
      </c>
      <c r="G53" s="99" t="s">
        <v>311</v>
      </c>
      <c r="H53" s="12"/>
      <c r="I53" s="141">
        <v>14500</v>
      </c>
      <c r="J53" s="141">
        <v>14500</v>
      </c>
      <c r="K53" s="141"/>
      <c r="L53" s="141"/>
      <c r="M53" s="141">
        <v>14500</v>
      </c>
      <c r="N53" s="12"/>
      <c r="O53" s="12"/>
      <c r="P53" s="12"/>
    </row>
    <row r="54" spans="1:16" s="13" customFormat="1" ht="94.5">
      <c r="A54" s="10">
        <v>5</v>
      </c>
      <c r="B54" s="96" t="s">
        <v>301</v>
      </c>
      <c r="C54" s="39" t="s">
        <v>117</v>
      </c>
      <c r="D54" s="99" t="s">
        <v>268</v>
      </c>
      <c r="E54" s="10">
        <v>2026</v>
      </c>
      <c r="F54" s="10">
        <v>2030</v>
      </c>
      <c r="G54" s="99" t="s">
        <v>312</v>
      </c>
      <c r="H54" s="12"/>
      <c r="I54" s="141">
        <v>12500</v>
      </c>
      <c r="J54" s="141">
        <v>12500</v>
      </c>
      <c r="K54" s="141"/>
      <c r="L54" s="141"/>
      <c r="M54" s="141">
        <v>12500</v>
      </c>
      <c r="N54" s="12"/>
      <c r="O54" s="12"/>
      <c r="P54" s="12"/>
    </row>
    <row r="55" spans="1:16" s="13" customFormat="1" ht="94.5">
      <c r="A55" s="10">
        <v>6</v>
      </c>
      <c r="B55" s="111" t="s">
        <v>458</v>
      </c>
      <c r="C55" s="39" t="s">
        <v>117</v>
      </c>
      <c r="D55" s="112" t="s">
        <v>268</v>
      </c>
      <c r="E55" s="10">
        <v>2026</v>
      </c>
      <c r="F55" s="10">
        <v>2030</v>
      </c>
      <c r="G55" s="112" t="s">
        <v>313</v>
      </c>
      <c r="H55" s="12"/>
      <c r="I55" s="141">
        <v>14500</v>
      </c>
      <c r="J55" s="141">
        <v>14500</v>
      </c>
      <c r="K55" s="141"/>
      <c r="L55" s="141"/>
      <c r="M55" s="141">
        <v>14500</v>
      </c>
      <c r="N55" s="12"/>
      <c r="O55" s="12"/>
      <c r="P55" s="12"/>
    </row>
    <row r="56" spans="1:16" s="13" customFormat="1" ht="78.75">
      <c r="A56" s="10">
        <v>7</v>
      </c>
      <c r="B56" s="96" t="s">
        <v>469</v>
      </c>
      <c r="C56" s="39" t="s">
        <v>117</v>
      </c>
      <c r="D56" s="99" t="s">
        <v>309</v>
      </c>
      <c r="E56" s="10">
        <v>2026</v>
      </c>
      <c r="F56" s="10">
        <v>2030</v>
      </c>
      <c r="G56" s="99" t="s">
        <v>314</v>
      </c>
      <c r="H56" s="12"/>
      <c r="I56" s="141">
        <v>12000</v>
      </c>
      <c r="J56" s="141">
        <v>12000</v>
      </c>
      <c r="K56" s="141"/>
      <c r="L56" s="141"/>
      <c r="M56" s="141">
        <v>12000</v>
      </c>
      <c r="N56" s="12"/>
      <c r="O56" s="12"/>
      <c r="P56" s="12"/>
    </row>
    <row r="57" spans="1:16" s="13" customFormat="1" ht="78.75">
      <c r="A57" s="10">
        <v>8</v>
      </c>
      <c r="B57" s="96" t="s">
        <v>470</v>
      </c>
      <c r="C57" s="39" t="s">
        <v>117</v>
      </c>
      <c r="D57" s="99" t="s">
        <v>310</v>
      </c>
      <c r="E57" s="10">
        <v>2026</v>
      </c>
      <c r="F57" s="10">
        <v>2030</v>
      </c>
      <c r="G57" s="99" t="s">
        <v>315</v>
      </c>
      <c r="H57" s="12"/>
      <c r="I57" s="141">
        <v>12000</v>
      </c>
      <c r="J57" s="141">
        <v>12000</v>
      </c>
      <c r="K57" s="141"/>
      <c r="L57" s="141"/>
      <c r="M57" s="141">
        <v>12000</v>
      </c>
      <c r="N57" s="12"/>
      <c r="O57" s="12"/>
      <c r="P57" s="12"/>
    </row>
    <row r="58" spans="1:16" s="13" customFormat="1" ht="31.5">
      <c r="A58" s="10">
        <v>9</v>
      </c>
      <c r="B58" s="96" t="s">
        <v>302</v>
      </c>
      <c r="C58" s="39" t="s">
        <v>117</v>
      </c>
      <c r="D58" s="99" t="s">
        <v>275</v>
      </c>
      <c r="E58" s="10">
        <v>2026</v>
      </c>
      <c r="F58" s="10">
        <v>2030</v>
      </c>
      <c r="G58" s="99" t="s">
        <v>316</v>
      </c>
      <c r="H58" s="12"/>
      <c r="I58" s="141">
        <v>8500</v>
      </c>
      <c r="J58" s="141">
        <v>8500</v>
      </c>
      <c r="K58" s="141"/>
      <c r="L58" s="141"/>
      <c r="M58" s="141">
        <v>8500</v>
      </c>
      <c r="N58" s="12"/>
      <c r="O58" s="12"/>
      <c r="P58" s="12"/>
    </row>
    <row r="59" spans="1:16" s="13" customFormat="1" ht="47.25">
      <c r="A59" s="10">
        <v>10</v>
      </c>
      <c r="B59" s="96" t="s">
        <v>303</v>
      </c>
      <c r="C59" s="39" t="s">
        <v>117</v>
      </c>
      <c r="D59" s="99" t="s">
        <v>214</v>
      </c>
      <c r="E59" s="10">
        <v>2026</v>
      </c>
      <c r="F59" s="10">
        <v>2030</v>
      </c>
      <c r="G59" s="99" t="s">
        <v>472</v>
      </c>
      <c r="H59" s="12"/>
      <c r="I59" s="141">
        <v>7000</v>
      </c>
      <c r="J59" s="141">
        <v>7000</v>
      </c>
      <c r="K59" s="141"/>
      <c r="L59" s="141"/>
      <c r="M59" s="141">
        <v>7000</v>
      </c>
      <c r="N59" s="12"/>
      <c r="O59" s="12"/>
      <c r="P59" s="12"/>
    </row>
    <row r="60" spans="1:16" s="13" customFormat="1" ht="47.25">
      <c r="A60" s="10">
        <v>11</v>
      </c>
      <c r="B60" s="96" t="s">
        <v>304</v>
      </c>
      <c r="C60" s="39" t="s">
        <v>117</v>
      </c>
      <c r="D60" s="99" t="s">
        <v>268</v>
      </c>
      <c r="E60" s="10">
        <v>2026</v>
      </c>
      <c r="F60" s="10">
        <v>2030</v>
      </c>
      <c r="G60" s="99" t="s">
        <v>471</v>
      </c>
      <c r="H60" s="12"/>
      <c r="I60" s="141">
        <v>6500</v>
      </c>
      <c r="J60" s="141">
        <v>6500</v>
      </c>
      <c r="K60" s="141"/>
      <c r="L60" s="141"/>
      <c r="M60" s="141">
        <v>6500</v>
      </c>
      <c r="N60" s="12"/>
      <c r="O60" s="12"/>
      <c r="P60" s="12"/>
    </row>
    <row r="61" spans="1:16" s="13" customFormat="1" ht="63">
      <c r="A61" s="10">
        <v>12</v>
      </c>
      <c r="B61" s="96" t="s">
        <v>305</v>
      </c>
      <c r="C61" s="39" t="s">
        <v>117</v>
      </c>
      <c r="D61" s="99" t="s">
        <v>307</v>
      </c>
      <c r="E61" s="10">
        <v>2026</v>
      </c>
      <c r="F61" s="10">
        <v>2030</v>
      </c>
      <c r="G61" s="99" t="s">
        <v>317</v>
      </c>
      <c r="H61" s="12"/>
      <c r="I61" s="141">
        <v>4500</v>
      </c>
      <c r="J61" s="141">
        <v>4500</v>
      </c>
      <c r="K61" s="141"/>
      <c r="L61" s="141"/>
      <c r="M61" s="141">
        <v>4500</v>
      </c>
      <c r="N61" s="12"/>
      <c r="O61" s="12"/>
      <c r="P61" s="12"/>
    </row>
    <row r="62" spans="1:16" s="13" customFormat="1" ht="63">
      <c r="A62" s="54">
        <v>13</v>
      </c>
      <c r="B62" s="111" t="s">
        <v>306</v>
      </c>
      <c r="C62" s="53" t="s">
        <v>117</v>
      </c>
      <c r="D62" s="112" t="s">
        <v>179</v>
      </c>
      <c r="E62" s="54">
        <v>2026</v>
      </c>
      <c r="F62" s="54">
        <v>2030</v>
      </c>
      <c r="G62" s="112" t="s">
        <v>318</v>
      </c>
      <c r="H62" s="55"/>
      <c r="I62" s="142">
        <v>3500</v>
      </c>
      <c r="J62" s="142">
        <v>3500</v>
      </c>
      <c r="K62" s="142"/>
      <c r="L62" s="142"/>
      <c r="M62" s="142">
        <v>3500</v>
      </c>
      <c r="N62" s="55"/>
      <c r="O62" s="55"/>
      <c r="P62" s="55"/>
    </row>
    <row r="63" spans="1:16" s="13" customFormat="1" ht="47.25">
      <c r="A63" s="10">
        <v>14</v>
      </c>
      <c r="B63" s="204" t="s">
        <v>203</v>
      </c>
      <c r="C63" s="39" t="s">
        <v>117</v>
      </c>
      <c r="D63" s="205" t="s">
        <v>112</v>
      </c>
      <c r="E63" s="10">
        <v>2026</v>
      </c>
      <c r="F63" s="10">
        <v>2030</v>
      </c>
      <c r="G63" s="205" t="s">
        <v>205</v>
      </c>
      <c r="H63" s="12"/>
      <c r="I63" s="141">
        <v>4000</v>
      </c>
      <c r="J63" s="141">
        <v>4000</v>
      </c>
      <c r="K63" s="141"/>
      <c r="L63" s="141"/>
      <c r="M63" s="141">
        <v>4000</v>
      </c>
      <c r="N63" s="12"/>
      <c r="O63" s="12"/>
      <c r="P63" s="12"/>
    </row>
    <row r="64" spans="1:16" s="13" customFormat="1" ht="47.25">
      <c r="A64" s="10">
        <v>15</v>
      </c>
      <c r="B64" s="204" t="s">
        <v>204</v>
      </c>
      <c r="C64" s="39" t="s">
        <v>117</v>
      </c>
      <c r="D64" s="205" t="s">
        <v>110</v>
      </c>
      <c r="E64" s="10">
        <v>2026</v>
      </c>
      <c r="F64" s="10">
        <v>2030</v>
      </c>
      <c r="G64" s="205" t="s">
        <v>206</v>
      </c>
      <c r="H64" s="12"/>
      <c r="I64" s="141">
        <v>12000</v>
      </c>
      <c r="J64" s="141">
        <v>12000</v>
      </c>
      <c r="K64" s="141"/>
      <c r="L64" s="141"/>
      <c r="M64" s="141">
        <v>12000</v>
      </c>
      <c r="N64" s="12"/>
      <c r="O64" s="12"/>
      <c r="P64" s="12"/>
    </row>
    <row r="65" spans="1:16" s="13" customFormat="1" ht="37.5" customHeight="1">
      <c r="A65" s="202" t="s">
        <v>49</v>
      </c>
      <c r="B65" s="102" t="s">
        <v>169</v>
      </c>
      <c r="C65" s="203"/>
      <c r="D65" s="123"/>
      <c r="E65" s="123"/>
      <c r="F65" s="123"/>
      <c r="G65" s="123"/>
      <c r="H65" s="123"/>
      <c r="I65" s="177">
        <f>I66</f>
        <v>68000</v>
      </c>
      <c r="J65" s="177">
        <f t="shared" ref="J65:M66" si="6">J66</f>
        <v>68000</v>
      </c>
      <c r="K65" s="177"/>
      <c r="L65" s="177"/>
      <c r="M65" s="177">
        <f t="shared" si="6"/>
        <v>68000</v>
      </c>
      <c r="N65" s="123"/>
      <c r="O65" s="123"/>
      <c r="P65" s="123"/>
    </row>
    <row r="66" spans="1:16" s="13" customFormat="1" ht="40.5" customHeight="1">
      <c r="A66" s="6">
        <v>2</v>
      </c>
      <c r="B66" s="7" t="s">
        <v>101</v>
      </c>
      <c r="C66" s="11"/>
      <c r="D66" s="12"/>
      <c r="E66" s="12"/>
      <c r="F66" s="12"/>
      <c r="G66" s="12"/>
      <c r="H66" s="12"/>
      <c r="I66" s="140">
        <f>I67</f>
        <v>68000</v>
      </c>
      <c r="J66" s="140">
        <f t="shared" si="6"/>
        <v>68000</v>
      </c>
      <c r="K66" s="140"/>
      <c r="L66" s="140"/>
      <c r="M66" s="140">
        <f t="shared" si="6"/>
        <v>68000</v>
      </c>
      <c r="N66" s="12"/>
      <c r="O66" s="12"/>
      <c r="P66" s="12"/>
    </row>
    <row r="67" spans="1:16" s="13" customFormat="1" ht="47.25" customHeight="1">
      <c r="A67" s="6" t="s">
        <v>79</v>
      </c>
      <c r="B67" s="7" t="s">
        <v>102</v>
      </c>
      <c r="C67" s="11"/>
      <c r="D67" s="12"/>
      <c r="E67" s="12"/>
      <c r="F67" s="12"/>
      <c r="G67" s="12"/>
      <c r="H67" s="12"/>
      <c r="I67" s="140">
        <f>SUM(I68:I72)</f>
        <v>68000</v>
      </c>
      <c r="J67" s="140">
        <f t="shared" ref="J67:M67" si="7">SUM(J68:J72)</f>
        <v>68000</v>
      </c>
      <c r="K67" s="140"/>
      <c r="L67" s="140"/>
      <c r="M67" s="140">
        <f t="shared" si="7"/>
        <v>68000</v>
      </c>
      <c r="N67" s="12"/>
      <c r="O67" s="12"/>
      <c r="P67" s="12"/>
    </row>
    <row r="68" spans="1:16" s="13" customFormat="1" ht="63">
      <c r="A68" s="10">
        <v>1</v>
      </c>
      <c r="B68" s="113" t="s">
        <v>321</v>
      </c>
      <c r="C68" s="39" t="s">
        <v>117</v>
      </c>
      <c r="D68" s="99" t="s">
        <v>168</v>
      </c>
      <c r="E68" s="10">
        <v>2026</v>
      </c>
      <c r="F68" s="10">
        <v>2028</v>
      </c>
      <c r="G68" s="99" t="s">
        <v>327</v>
      </c>
      <c r="H68" s="12"/>
      <c r="I68" s="156">
        <v>11000</v>
      </c>
      <c r="J68" s="156">
        <v>11000</v>
      </c>
      <c r="K68" s="141"/>
      <c r="L68" s="141"/>
      <c r="M68" s="156">
        <v>11000</v>
      </c>
      <c r="N68" s="12"/>
      <c r="O68" s="12"/>
      <c r="P68" s="12"/>
    </row>
    <row r="69" spans="1:16" s="13" customFormat="1" ht="94.5">
      <c r="A69" s="10">
        <v>2</v>
      </c>
      <c r="B69" s="96" t="s">
        <v>322</v>
      </c>
      <c r="C69" s="39" t="s">
        <v>117</v>
      </c>
      <c r="D69" s="99" t="s">
        <v>326</v>
      </c>
      <c r="E69" s="10">
        <v>2026</v>
      </c>
      <c r="F69" s="10">
        <v>2028</v>
      </c>
      <c r="G69" s="99" t="s">
        <v>328</v>
      </c>
      <c r="H69" s="12"/>
      <c r="I69" s="152">
        <v>14000</v>
      </c>
      <c r="J69" s="152">
        <v>14000</v>
      </c>
      <c r="K69" s="141"/>
      <c r="L69" s="141"/>
      <c r="M69" s="152">
        <v>14000</v>
      </c>
      <c r="N69" s="12"/>
      <c r="O69" s="12"/>
      <c r="P69" s="12"/>
    </row>
    <row r="70" spans="1:16" s="13" customFormat="1" ht="47.25">
      <c r="A70" s="10">
        <v>3</v>
      </c>
      <c r="B70" s="96" t="s">
        <v>323</v>
      </c>
      <c r="C70" s="39" t="s">
        <v>117</v>
      </c>
      <c r="D70" s="99" t="s">
        <v>113</v>
      </c>
      <c r="E70" s="10">
        <v>2026</v>
      </c>
      <c r="F70" s="10">
        <v>2028</v>
      </c>
      <c r="G70" s="99" t="s">
        <v>328</v>
      </c>
      <c r="H70" s="12"/>
      <c r="I70" s="152">
        <v>14500</v>
      </c>
      <c r="J70" s="152">
        <v>14500</v>
      </c>
      <c r="K70" s="141"/>
      <c r="L70" s="141"/>
      <c r="M70" s="152">
        <v>14500</v>
      </c>
      <c r="N70" s="12"/>
      <c r="O70" s="12"/>
      <c r="P70" s="12"/>
    </row>
    <row r="71" spans="1:16" s="13" customFormat="1" ht="47.25">
      <c r="A71" s="10">
        <v>4</v>
      </c>
      <c r="B71" s="96" t="s">
        <v>324</v>
      </c>
      <c r="C71" s="39" t="s">
        <v>117</v>
      </c>
      <c r="D71" s="99" t="s">
        <v>265</v>
      </c>
      <c r="E71" s="10">
        <v>2026</v>
      </c>
      <c r="F71" s="10">
        <v>2028</v>
      </c>
      <c r="G71" s="99" t="s">
        <v>328</v>
      </c>
      <c r="H71" s="12"/>
      <c r="I71" s="152">
        <v>14500</v>
      </c>
      <c r="J71" s="152">
        <v>14500</v>
      </c>
      <c r="K71" s="141"/>
      <c r="L71" s="141"/>
      <c r="M71" s="152">
        <v>14500</v>
      </c>
      <c r="N71" s="12"/>
      <c r="O71" s="12"/>
      <c r="P71" s="12"/>
    </row>
    <row r="72" spans="1:16" s="13" customFormat="1" ht="47.25">
      <c r="A72" s="10">
        <v>5</v>
      </c>
      <c r="B72" s="96" t="s">
        <v>325</v>
      </c>
      <c r="C72" s="39" t="s">
        <v>117</v>
      </c>
      <c r="D72" s="116" t="s">
        <v>307</v>
      </c>
      <c r="E72" s="10">
        <v>2026</v>
      </c>
      <c r="F72" s="10">
        <v>2028</v>
      </c>
      <c r="G72" s="99" t="s">
        <v>328</v>
      </c>
      <c r="H72" s="12"/>
      <c r="I72" s="152">
        <v>14000</v>
      </c>
      <c r="J72" s="152">
        <v>14000</v>
      </c>
      <c r="K72" s="141"/>
      <c r="L72" s="141"/>
      <c r="M72" s="152">
        <v>14000</v>
      </c>
      <c r="N72" s="12"/>
      <c r="O72" s="12"/>
      <c r="P72" s="12"/>
    </row>
    <row r="73" spans="1:16" s="13" customFormat="1" ht="57" customHeight="1">
      <c r="A73" s="97" t="s">
        <v>172</v>
      </c>
      <c r="B73" s="98" t="s">
        <v>171</v>
      </c>
      <c r="C73" s="11"/>
      <c r="D73" s="12"/>
      <c r="E73" s="12"/>
      <c r="F73" s="12"/>
      <c r="G73" s="12"/>
      <c r="H73" s="12"/>
      <c r="I73" s="140">
        <f>I74</f>
        <v>325150</v>
      </c>
      <c r="J73" s="140">
        <f t="shared" ref="J73:M74" si="8">J74</f>
        <v>325150</v>
      </c>
      <c r="K73" s="140"/>
      <c r="L73" s="140"/>
      <c r="M73" s="140">
        <f t="shared" si="8"/>
        <v>325150</v>
      </c>
      <c r="N73" s="12"/>
      <c r="O73" s="12"/>
      <c r="P73" s="12"/>
    </row>
    <row r="74" spans="1:16" s="13" customFormat="1" ht="57" customHeight="1">
      <c r="A74" s="6">
        <v>2</v>
      </c>
      <c r="B74" s="7" t="s">
        <v>101</v>
      </c>
      <c r="C74" s="11"/>
      <c r="D74" s="12"/>
      <c r="E74" s="12"/>
      <c r="F74" s="12"/>
      <c r="G74" s="12"/>
      <c r="H74" s="12"/>
      <c r="I74" s="140">
        <f>I75</f>
        <v>325150</v>
      </c>
      <c r="J74" s="140">
        <f t="shared" si="8"/>
        <v>325150</v>
      </c>
      <c r="K74" s="140"/>
      <c r="L74" s="140"/>
      <c r="M74" s="140">
        <f t="shared" si="8"/>
        <v>325150</v>
      </c>
      <c r="N74" s="12"/>
      <c r="O74" s="12"/>
      <c r="P74" s="12"/>
    </row>
    <row r="75" spans="1:16" s="13" customFormat="1" ht="57" customHeight="1">
      <c r="A75" s="6" t="s">
        <v>79</v>
      </c>
      <c r="B75" s="7" t="s">
        <v>102</v>
      </c>
      <c r="C75" s="11"/>
      <c r="D75" s="12"/>
      <c r="E75" s="12"/>
      <c r="F75" s="12"/>
      <c r="G75" s="12"/>
      <c r="H75" s="12"/>
      <c r="I75" s="140">
        <f>SUM(I76:I106)</f>
        <v>325150</v>
      </c>
      <c r="J75" s="140">
        <f t="shared" ref="J75:M75" si="9">SUM(J76:J106)</f>
        <v>325150</v>
      </c>
      <c r="K75" s="140">
        <f t="shared" si="9"/>
        <v>0</v>
      </c>
      <c r="L75" s="140">
        <f t="shared" si="9"/>
        <v>0</v>
      </c>
      <c r="M75" s="140">
        <f t="shared" si="9"/>
        <v>325150</v>
      </c>
      <c r="N75" s="12"/>
      <c r="O75" s="12"/>
      <c r="P75" s="12"/>
    </row>
    <row r="76" spans="1:16" s="13" customFormat="1" ht="94.5">
      <c r="A76" s="10">
        <v>1</v>
      </c>
      <c r="B76" s="11" t="s">
        <v>329</v>
      </c>
      <c r="C76" s="39" t="s">
        <v>117</v>
      </c>
      <c r="D76" s="39" t="s">
        <v>119</v>
      </c>
      <c r="E76" s="10">
        <v>2026</v>
      </c>
      <c r="F76" s="10">
        <v>2028</v>
      </c>
      <c r="G76" s="93" t="s">
        <v>330</v>
      </c>
      <c r="H76" s="12"/>
      <c r="I76" s="141">
        <v>11000</v>
      </c>
      <c r="J76" s="141">
        <v>11000</v>
      </c>
      <c r="K76" s="141"/>
      <c r="L76" s="141"/>
      <c r="M76" s="141">
        <v>11000</v>
      </c>
      <c r="N76" s="12"/>
      <c r="O76" s="12"/>
      <c r="P76" s="12"/>
    </row>
    <row r="77" spans="1:16" s="13" customFormat="1" ht="120.75" customHeight="1">
      <c r="A77" s="10">
        <v>2</v>
      </c>
      <c r="B77" s="124" t="s">
        <v>331</v>
      </c>
      <c r="C77" s="39" t="s">
        <v>117</v>
      </c>
      <c r="D77" s="12" t="s">
        <v>120</v>
      </c>
      <c r="E77" s="10">
        <v>2026</v>
      </c>
      <c r="F77" s="10">
        <v>2028</v>
      </c>
      <c r="G77" s="125" t="s">
        <v>332</v>
      </c>
      <c r="H77" s="117"/>
      <c r="I77" s="152">
        <v>14950</v>
      </c>
      <c r="J77" s="152">
        <v>14950</v>
      </c>
      <c r="K77" s="141"/>
      <c r="L77" s="141"/>
      <c r="M77" s="152">
        <v>14950</v>
      </c>
      <c r="N77" s="12"/>
      <c r="O77" s="12"/>
      <c r="P77" s="12"/>
    </row>
    <row r="78" spans="1:16" s="13" customFormat="1" ht="57" customHeight="1">
      <c r="A78" s="10">
        <v>3</v>
      </c>
      <c r="B78" s="124" t="s">
        <v>107</v>
      </c>
      <c r="C78" s="39" t="s">
        <v>117</v>
      </c>
      <c r="D78" s="12" t="s">
        <v>120</v>
      </c>
      <c r="E78" s="10">
        <v>2026</v>
      </c>
      <c r="F78" s="10">
        <v>2028</v>
      </c>
      <c r="G78" s="125" t="s">
        <v>333</v>
      </c>
      <c r="H78" s="117"/>
      <c r="I78" s="152">
        <v>10000</v>
      </c>
      <c r="J78" s="152">
        <v>10000</v>
      </c>
      <c r="K78" s="141"/>
      <c r="L78" s="141"/>
      <c r="M78" s="152">
        <v>10000</v>
      </c>
      <c r="N78" s="12"/>
      <c r="O78" s="12"/>
      <c r="P78" s="12"/>
    </row>
    <row r="79" spans="1:16" s="13" customFormat="1" ht="63">
      <c r="A79" s="10">
        <v>4</v>
      </c>
      <c r="B79" s="126" t="s">
        <v>334</v>
      </c>
      <c r="C79" s="39" t="s">
        <v>117</v>
      </c>
      <c r="D79" s="39" t="s">
        <v>275</v>
      </c>
      <c r="E79" s="10">
        <v>2026</v>
      </c>
      <c r="F79" s="10">
        <v>2028</v>
      </c>
      <c r="G79" s="125" t="s">
        <v>365</v>
      </c>
      <c r="H79" s="12"/>
      <c r="I79" s="158">
        <v>10000</v>
      </c>
      <c r="J79" s="159">
        <v>10000</v>
      </c>
      <c r="K79" s="141"/>
      <c r="L79" s="141"/>
      <c r="M79" s="159">
        <v>10000</v>
      </c>
      <c r="N79" s="12"/>
      <c r="O79" s="12"/>
      <c r="P79" s="12"/>
    </row>
    <row r="80" spans="1:16" s="13" customFormat="1" ht="126">
      <c r="A80" s="10">
        <v>5</v>
      </c>
      <c r="B80" s="126" t="s">
        <v>335</v>
      </c>
      <c r="C80" s="39" t="s">
        <v>117</v>
      </c>
      <c r="D80" s="39" t="s">
        <v>179</v>
      </c>
      <c r="E80" s="10">
        <v>2026</v>
      </c>
      <c r="F80" s="10">
        <v>2028</v>
      </c>
      <c r="G80" s="125" t="s">
        <v>367</v>
      </c>
      <c r="H80" s="12"/>
      <c r="I80" s="158">
        <v>10000</v>
      </c>
      <c r="J80" s="159">
        <v>10000</v>
      </c>
      <c r="K80" s="141"/>
      <c r="L80" s="141"/>
      <c r="M80" s="159">
        <v>10000</v>
      </c>
      <c r="N80" s="12"/>
      <c r="O80" s="12"/>
      <c r="P80" s="12"/>
    </row>
    <row r="81" spans="1:16" s="13" customFormat="1" ht="76.5" customHeight="1">
      <c r="A81" s="10">
        <v>6</v>
      </c>
      <c r="B81" s="124" t="s">
        <v>336</v>
      </c>
      <c r="C81" s="39" t="s">
        <v>117</v>
      </c>
      <c r="D81" s="39" t="s">
        <v>121</v>
      </c>
      <c r="E81" s="10">
        <v>2026</v>
      </c>
      <c r="F81" s="10">
        <v>2028</v>
      </c>
      <c r="G81" s="125" t="s">
        <v>354</v>
      </c>
      <c r="H81" s="12"/>
      <c r="I81" s="152">
        <v>9000</v>
      </c>
      <c r="J81" s="152">
        <v>9000</v>
      </c>
      <c r="K81" s="141"/>
      <c r="L81" s="141"/>
      <c r="M81" s="152">
        <v>9000</v>
      </c>
      <c r="N81" s="12"/>
      <c r="O81" s="12"/>
      <c r="P81" s="12"/>
    </row>
    <row r="82" spans="1:16" s="13" customFormat="1" ht="93.75" customHeight="1">
      <c r="A82" s="10">
        <v>7</v>
      </c>
      <c r="B82" s="124" t="s">
        <v>337</v>
      </c>
      <c r="C82" s="39" t="s">
        <v>117</v>
      </c>
      <c r="D82" s="39" t="s">
        <v>122</v>
      </c>
      <c r="E82" s="10">
        <v>2026</v>
      </c>
      <c r="F82" s="10">
        <v>2028</v>
      </c>
      <c r="G82" s="125" t="s">
        <v>355</v>
      </c>
      <c r="H82" s="12"/>
      <c r="I82" s="152">
        <v>22000</v>
      </c>
      <c r="J82" s="152">
        <v>22000</v>
      </c>
      <c r="K82" s="141"/>
      <c r="L82" s="141"/>
      <c r="M82" s="152">
        <v>22000</v>
      </c>
      <c r="N82" s="12"/>
      <c r="O82" s="12"/>
      <c r="P82" s="12"/>
    </row>
    <row r="83" spans="1:16" s="13" customFormat="1" ht="71.25" customHeight="1">
      <c r="A83" s="10">
        <v>8</v>
      </c>
      <c r="B83" s="124" t="s">
        <v>338</v>
      </c>
      <c r="C83" s="39" t="s">
        <v>117</v>
      </c>
      <c r="D83" s="39" t="s">
        <v>122</v>
      </c>
      <c r="E83" s="10">
        <v>2026</v>
      </c>
      <c r="F83" s="10">
        <v>2028</v>
      </c>
      <c r="G83" s="125" t="s">
        <v>356</v>
      </c>
      <c r="H83" s="12"/>
      <c r="I83" s="152">
        <v>14000</v>
      </c>
      <c r="J83" s="152">
        <v>14000</v>
      </c>
      <c r="K83" s="141"/>
      <c r="L83" s="141"/>
      <c r="M83" s="152">
        <v>14000</v>
      </c>
      <c r="N83" s="12"/>
      <c r="O83" s="12"/>
      <c r="P83" s="12"/>
    </row>
    <row r="84" spans="1:16" s="13" customFormat="1" ht="132.75" customHeight="1">
      <c r="A84" s="10">
        <v>9</v>
      </c>
      <c r="B84" s="126" t="s">
        <v>339</v>
      </c>
      <c r="C84" s="39" t="s">
        <v>117</v>
      </c>
      <c r="D84" s="39" t="s">
        <v>274</v>
      </c>
      <c r="E84" s="10">
        <v>2026</v>
      </c>
      <c r="F84" s="10">
        <v>2028</v>
      </c>
      <c r="G84" s="125" t="s">
        <v>366</v>
      </c>
      <c r="H84" s="12"/>
      <c r="I84" s="158">
        <v>14800</v>
      </c>
      <c r="J84" s="159">
        <v>14800</v>
      </c>
      <c r="K84" s="141"/>
      <c r="L84" s="141"/>
      <c r="M84" s="160">
        <v>14800</v>
      </c>
      <c r="N84" s="12"/>
      <c r="O84" s="12"/>
      <c r="P84" s="12"/>
    </row>
    <row r="85" spans="1:16" s="13" customFormat="1" ht="174" customHeight="1">
      <c r="A85" s="10">
        <v>10</v>
      </c>
      <c r="B85" s="124" t="s">
        <v>340</v>
      </c>
      <c r="C85" s="39" t="s">
        <v>117</v>
      </c>
      <c r="D85" s="10" t="s">
        <v>183</v>
      </c>
      <c r="E85" s="10">
        <v>2026</v>
      </c>
      <c r="F85" s="10">
        <v>2028</v>
      </c>
      <c r="G85" s="125" t="s">
        <v>357</v>
      </c>
      <c r="H85" s="12"/>
      <c r="I85" s="152">
        <v>8200</v>
      </c>
      <c r="J85" s="152">
        <v>8200</v>
      </c>
      <c r="K85" s="141"/>
      <c r="L85" s="141"/>
      <c r="M85" s="152">
        <v>8200</v>
      </c>
      <c r="N85" s="12"/>
      <c r="O85" s="12"/>
      <c r="P85" s="12"/>
    </row>
    <row r="86" spans="1:16" s="13" customFormat="1" ht="91.5" customHeight="1">
      <c r="A86" s="10">
        <v>11</v>
      </c>
      <c r="B86" s="101" t="s">
        <v>341</v>
      </c>
      <c r="C86" s="39" t="s">
        <v>117</v>
      </c>
      <c r="D86" s="39" t="s">
        <v>183</v>
      </c>
      <c r="E86" s="10">
        <v>2026</v>
      </c>
      <c r="F86" s="10">
        <v>2028</v>
      </c>
      <c r="G86" s="125" t="s">
        <v>358</v>
      </c>
      <c r="H86" s="12"/>
      <c r="I86" s="152">
        <v>14500</v>
      </c>
      <c r="J86" s="152">
        <v>14500</v>
      </c>
      <c r="K86" s="141"/>
      <c r="L86" s="141"/>
      <c r="M86" s="152">
        <v>14500</v>
      </c>
      <c r="N86" s="12"/>
      <c r="O86" s="12"/>
      <c r="P86" s="12"/>
    </row>
    <row r="87" spans="1:16" s="13" customFormat="1" ht="111.75" customHeight="1">
      <c r="A87" s="10">
        <v>12</v>
      </c>
      <c r="B87" s="124" t="s">
        <v>342</v>
      </c>
      <c r="C87" s="39" t="s">
        <v>117</v>
      </c>
      <c r="D87" s="39" t="s">
        <v>273</v>
      </c>
      <c r="E87" s="10">
        <v>2026</v>
      </c>
      <c r="F87" s="10">
        <v>2028</v>
      </c>
      <c r="G87" s="125" t="s">
        <v>359</v>
      </c>
      <c r="H87" s="12"/>
      <c r="I87" s="152">
        <v>2500</v>
      </c>
      <c r="J87" s="152">
        <v>2500</v>
      </c>
      <c r="K87" s="141"/>
      <c r="L87" s="141"/>
      <c r="M87" s="152">
        <v>2500</v>
      </c>
      <c r="N87" s="12"/>
      <c r="O87" s="12"/>
      <c r="P87" s="12"/>
    </row>
    <row r="88" spans="1:16" s="13" customFormat="1" ht="94.5">
      <c r="A88" s="10">
        <v>13</v>
      </c>
      <c r="B88" s="127" t="s">
        <v>343</v>
      </c>
      <c r="C88" s="39" t="s">
        <v>117</v>
      </c>
      <c r="D88" s="39" t="s">
        <v>273</v>
      </c>
      <c r="E88" s="10">
        <v>2026</v>
      </c>
      <c r="F88" s="10">
        <v>2028</v>
      </c>
      <c r="G88" s="125" t="s">
        <v>368</v>
      </c>
      <c r="H88" s="12"/>
      <c r="I88" s="158">
        <v>14500</v>
      </c>
      <c r="J88" s="159">
        <v>14500</v>
      </c>
      <c r="K88" s="141"/>
      <c r="L88" s="141"/>
      <c r="M88" s="160">
        <v>14500</v>
      </c>
      <c r="N88" s="12"/>
      <c r="O88" s="12"/>
      <c r="P88" s="12"/>
    </row>
    <row r="89" spans="1:16" s="13" customFormat="1" ht="63">
      <c r="A89" s="10">
        <v>14</v>
      </c>
      <c r="B89" s="101" t="s">
        <v>344</v>
      </c>
      <c r="C89" s="39" t="s">
        <v>117</v>
      </c>
      <c r="D89" s="39" t="s">
        <v>266</v>
      </c>
      <c r="E89" s="10">
        <v>2026</v>
      </c>
      <c r="F89" s="10">
        <v>2028</v>
      </c>
      <c r="G89" s="125" t="s">
        <v>369</v>
      </c>
      <c r="H89" s="12"/>
      <c r="I89" s="152">
        <v>14950</v>
      </c>
      <c r="J89" s="152">
        <v>14950</v>
      </c>
      <c r="K89" s="141"/>
      <c r="L89" s="141"/>
      <c r="M89" s="152">
        <v>14950</v>
      </c>
      <c r="N89" s="12"/>
      <c r="O89" s="12"/>
      <c r="P89" s="12"/>
    </row>
    <row r="90" spans="1:16" s="13" customFormat="1" ht="49.5" customHeight="1">
      <c r="A90" s="10">
        <v>15</v>
      </c>
      <c r="B90" s="124" t="s">
        <v>345</v>
      </c>
      <c r="C90" s="39" t="s">
        <v>117</v>
      </c>
      <c r="D90" s="39" t="s">
        <v>266</v>
      </c>
      <c r="E90" s="10">
        <v>2026</v>
      </c>
      <c r="F90" s="10">
        <v>2028</v>
      </c>
      <c r="G90" s="125" t="s">
        <v>370</v>
      </c>
      <c r="H90" s="12"/>
      <c r="I90" s="152">
        <v>8000</v>
      </c>
      <c r="J90" s="152">
        <v>8000</v>
      </c>
      <c r="K90" s="141"/>
      <c r="L90" s="141"/>
      <c r="M90" s="152">
        <v>8000</v>
      </c>
      <c r="N90" s="12"/>
      <c r="O90" s="12"/>
      <c r="P90" s="12"/>
    </row>
    <row r="91" spans="1:16" s="13" customFormat="1" ht="73.5" customHeight="1">
      <c r="A91" s="10">
        <v>16</v>
      </c>
      <c r="B91" s="124" t="s">
        <v>346</v>
      </c>
      <c r="C91" s="39" t="s">
        <v>117</v>
      </c>
      <c r="D91" s="10" t="s">
        <v>187</v>
      </c>
      <c r="E91" s="10">
        <v>2026</v>
      </c>
      <c r="F91" s="10">
        <v>2028</v>
      </c>
      <c r="G91" s="125" t="s">
        <v>360</v>
      </c>
      <c r="H91" s="12"/>
      <c r="I91" s="152">
        <v>5000</v>
      </c>
      <c r="J91" s="152">
        <v>5000</v>
      </c>
      <c r="K91" s="141"/>
      <c r="L91" s="141"/>
      <c r="M91" s="152">
        <v>5000</v>
      </c>
      <c r="N91" s="12"/>
      <c r="O91" s="12"/>
      <c r="P91" s="12"/>
    </row>
    <row r="92" spans="1:16" s="13" customFormat="1" ht="126">
      <c r="A92" s="10">
        <v>17</v>
      </c>
      <c r="B92" s="101" t="s">
        <v>347</v>
      </c>
      <c r="C92" s="39" t="s">
        <v>117</v>
      </c>
      <c r="D92" s="10" t="s">
        <v>187</v>
      </c>
      <c r="E92" s="10">
        <v>2026</v>
      </c>
      <c r="F92" s="10">
        <v>2028</v>
      </c>
      <c r="G92" s="125" t="s">
        <v>371</v>
      </c>
      <c r="H92" s="12"/>
      <c r="I92" s="152">
        <v>28000</v>
      </c>
      <c r="J92" s="152">
        <v>28000</v>
      </c>
      <c r="K92" s="141"/>
      <c r="L92" s="141"/>
      <c r="M92" s="152">
        <v>28000</v>
      </c>
      <c r="N92" s="12"/>
      <c r="O92" s="12"/>
      <c r="P92" s="12"/>
    </row>
    <row r="93" spans="1:16" s="13" customFormat="1" ht="103.5" customHeight="1">
      <c r="A93" s="10">
        <v>18</v>
      </c>
      <c r="B93" s="124" t="s">
        <v>348</v>
      </c>
      <c r="C93" s="39" t="s">
        <v>117</v>
      </c>
      <c r="D93" s="39" t="s">
        <v>375</v>
      </c>
      <c r="E93" s="10">
        <v>2026</v>
      </c>
      <c r="F93" s="10">
        <v>2028</v>
      </c>
      <c r="G93" s="125" t="s">
        <v>372</v>
      </c>
      <c r="H93" s="12"/>
      <c r="I93" s="152">
        <v>3200</v>
      </c>
      <c r="J93" s="152">
        <v>3200</v>
      </c>
      <c r="K93" s="141"/>
      <c r="L93" s="141"/>
      <c r="M93" s="152">
        <v>3200</v>
      </c>
      <c r="N93" s="12"/>
      <c r="O93" s="12"/>
      <c r="P93" s="12"/>
    </row>
    <row r="94" spans="1:16" s="13" customFormat="1" ht="126">
      <c r="A94" s="10">
        <v>19</v>
      </c>
      <c r="B94" s="124" t="s">
        <v>349</v>
      </c>
      <c r="C94" s="39" t="s">
        <v>117</v>
      </c>
      <c r="D94" s="39" t="s">
        <v>375</v>
      </c>
      <c r="E94" s="10">
        <v>2026</v>
      </c>
      <c r="F94" s="10">
        <v>2028</v>
      </c>
      <c r="G94" s="125" t="s">
        <v>361</v>
      </c>
      <c r="H94" s="12"/>
      <c r="I94" s="152">
        <v>14500</v>
      </c>
      <c r="J94" s="152">
        <v>14500</v>
      </c>
      <c r="K94" s="141"/>
      <c r="L94" s="141"/>
      <c r="M94" s="152">
        <v>14500</v>
      </c>
      <c r="N94" s="12"/>
      <c r="O94" s="12"/>
      <c r="P94" s="12"/>
    </row>
    <row r="95" spans="1:16" s="13" customFormat="1" ht="73.5" customHeight="1">
      <c r="A95" s="10">
        <v>20</v>
      </c>
      <c r="B95" s="124" t="s">
        <v>350</v>
      </c>
      <c r="C95" s="39" t="s">
        <v>117</v>
      </c>
      <c r="D95" s="39" t="s">
        <v>375</v>
      </c>
      <c r="E95" s="10">
        <v>2026</v>
      </c>
      <c r="F95" s="10">
        <v>2028</v>
      </c>
      <c r="G95" s="125" t="s">
        <v>373</v>
      </c>
      <c r="H95" s="12"/>
      <c r="I95" s="152">
        <v>13500</v>
      </c>
      <c r="J95" s="152">
        <v>13500</v>
      </c>
      <c r="K95" s="141"/>
      <c r="L95" s="141"/>
      <c r="M95" s="152">
        <v>13500</v>
      </c>
      <c r="N95" s="12"/>
      <c r="O95" s="12"/>
      <c r="P95" s="12"/>
    </row>
    <row r="96" spans="1:16" s="13" customFormat="1" ht="101.25" customHeight="1">
      <c r="A96" s="10">
        <v>21</v>
      </c>
      <c r="B96" s="127" t="s">
        <v>351</v>
      </c>
      <c r="C96" s="39" t="s">
        <v>117</v>
      </c>
      <c r="D96" s="39" t="s">
        <v>376</v>
      </c>
      <c r="E96" s="10">
        <v>2026</v>
      </c>
      <c r="F96" s="10">
        <v>2028</v>
      </c>
      <c r="G96" s="125" t="s">
        <v>374</v>
      </c>
      <c r="H96" s="12"/>
      <c r="I96" s="152">
        <v>25000</v>
      </c>
      <c r="J96" s="152">
        <v>25000</v>
      </c>
      <c r="K96" s="141"/>
      <c r="L96" s="141"/>
      <c r="M96" s="152">
        <v>25000</v>
      </c>
      <c r="N96" s="12"/>
      <c r="O96" s="12"/>
      <c r="P96" s="12"/>
    </row>
    <row r="97" spans="1:16" s="13" customFormat="1" ht="97.5" customHeight="1">
      <c r="A97" s="10">
        <v>22</v>
      </c>
      <c r="B97" s="101" t="s">
        <v>352</v>
      </c>
      <c r="C97" s="39" t="s">
        <v>117</v>
      </c>
      <c r="D97" s="39" t="s">
        <v>268</v>
      </c>
      <c r="E97" s="10">
        <v>2026</v>
      </c>
      <c r="F97" s="10">
        <v>2028</v>
      </c>
      <c r="G97" s="125" t="s">
        <v>362</v>
      </c>
      <c r="H97" s="12"/>
      <c r="I97" s="152">
        <v>14950</v>
      </c>
      <c r="J97" s="152">
        <v>14950</v>
      </c>
      <c r="K97" s="141"/>
      <c r="L97" s="141"/>
      <c r="M97" s="152">
        <v>14950</v>
      </c>
      <c r="N97" s="12"/>
      <c r="O97" s="12"/>
      <c r="P97" s="12"/>
    </row>
    <row r="98" spans="1:16" s="13" customFormat="1" ht="57" customHeight="1">
      <c r="A98" s="10">
        <v>23</v>
      </c>
      <c r="B98" s="113" t="s">
        <v>353</v>
      </c>
      <c r="C98" s="39" t="s">
        <v>117</v>
      </c>
      <c r="D98" s="12" t="s">
        <v>307</v>
      </c>
      <c r="E98" s="10">
        <v>2026</v>
      </c>
      <c r="F98" s="10">
        <v>2028</v>
      </c>
      <c r="G98" s="125" t="s">
        <v>363</v>
      </c>
      <c r="H98" s="12"/>
      <c r="I98" s="152">
        <v>8500</v>
      </c>
      <c r="J98" s="152">
        <v>8500</v>
      </c>
      <c r="K98" s="141"/>
      <c r="L98" s="141"/>
      <c r="M98" s="152">
        <v>8500</v>
      </c>
      <c r="N98" s="12"/>
      <c r="O98" s="12"/>
      <c r="P98" s="12"/>
    </row>
    <row r="99" spans="1:16" s="13" customFormat="1" ht="57" customHeight="1">
      <c r="A99" s="54">
        <v>24</v>
      </c>
      <c r="B99" s="206" t="s">
        <v>109</v>
      </c>
      <c r="C99" s="53" t="s">
        <v>117</v>
      </c>
      <c r="D99" s="53" t="s">
        <v>269</v>
      </c>
      <c r="E99" s="54">
        <v>2026</v>
      </c>
      <c r="F99" s="54">
        <v>2028</v>
      </c>
      <c r="G99" s="207" t="s">
        <v>364</v>
      </c>
      <c r="H99" s="55"/>
      <c r="I99" s="163">
        <v>4000</v>
      </c>
      <c r="J99" s="163">
        <v>4000</v>
      </c>
      <c r="K99" s="142"/>
      <c r="L99" s="142"/>
      <c r="M99" s="163">
        <v>4000</v>
      </c>
      <c r="N99" s="55"/>
      <c r="O99" s="55"/>
      <c r="P99" s="55"/>
    </row>
    <row r="100" spans="1:16" s="13" customFormat="1" ht="57" customHeight="1">
      <c r="A100" s="54">
        <v>25</v>
      </c>
      <c r="B100" s="208" t="s">
        <v>207</v>
      </c>
      <c r="C100" s="53" t="s">
        <v>117</v>
      </c>
      <c r="D100" s="75" t="s">
        <v>118</v>
      </c>
      <c r="E100" s="54">
        <v>2026</v>
      </c>
      <c r="F100" s="54">
        <v>2028</v>
      </c>
      <c r="G100" s="209" t="s">
        <v>452</v>
      </c>
      <c r="H100" s="12"/>
      <c r="I100" s="141">
        <v>1000</v>
      </c>
      <c r="J100" s="141">
        <v>1000</v>
      </c>
      <c r="K100" s="141"/>
      <c r="L100" s="141"/>
      <c r="M100" s="141">
        <v>1000</v>
      </c>
      <c r="N100" s="12"/>
      <c r="O100" s="12"/>
      <c r="P100" s="12"/>
    </row>
    <row r="101" spans="1:16" s="13" customFormat="1" ht="78.75">
      <c r="A101" s="54">
        <v>26</v>
      </c>
      <c r="B101" s="208" t="s">
        <v>208</v>
      </c>
      <c r="C101" s="53" t="s">
        <v>117</v>
      </c>
      <c r="D101" s="75" t="s">
        <v>118</v>
      </c>
      <c r="E101" s="54">
        <v>2026</v>
      </c>
      <c r="F101" s="54">
        <v>2028</v>
      </c>
      <c r="G101" s="209" t="s">
        <v>455</v>
      </c>
      <c r="H101" s="12"/>
      <c r="I101" s="141">
        <v>14800</v>
      </c>
      <c r="J101" s="141">
        <v>14800</v>
      </c>
      <c r="K101" s="141"/>
      <c r="L101" s="141"/>
      <c r="M101" s="141">
        <v>14800</v>
      </c>
      <c r="N101" s="12"/>
      <c r="O101" s="12"/>
      <c r="P101" s="12"/>
    </row>
    <row r="102" spans="1:16" s="13" customFormat="1" ht="47.25">
      <c r="A102" s="54">
        <v>27</v>
      </c>
      <c r="B102" s="208" t="s">
        <v>209</v>
      </c>
      <c r="C102" s="53" t="s">
        <v>117</v>
      </c>
      <c r="D102" s="75" t="s">
        <v>118</v>
      </c>
      <c r="E102" s="54">
        <v>2026</v>
      </c>
      <c r="F102" s="54">
        <v>2028</v>
      </c>
      <c r="G102" s="209" t="s">
        <v>456</v>
      </c>
      <c r="H102" s="12"/>
      <c r="I102" s="141">
        <v>6000</v>
      </c>
      <c r="J102" s="141">
        <v>6000</v>
      </c>
      <c r="K102" s="141"/>
      <c r="L102" s="141"/>
      <c r="M102" s="141">
        <v>6000</v>
      </c>
      <c r="N102" s="12"/>
      <c r="O102" s="12"/>
      <c r="P102" s="12"/>
    </row>
    <row r="103" spans="1:16" s="13" customFormat="1" ht="47.25">
      <c r="A103" s="54">
        <v>28</v>
      </c>
      <c r="B103" s="208" t="s">
        <v>210</v>
      </c>
      <c r="C103" s="53" t="s">
        <v>117</v>
      </c>
      <c r="D103" s="76" t="s">
        <v>120</v>
      </c>
      <c r="E103" s="54">
        <v>2026</v>
      </c>
      <c r="F103" s="54">
        <v>2028</v>
      </c>
      <c r="G103" s="210" t="s">
        <v>457</v>
      </c>
      <c r="H103" s="12"/>
      <c r="I103" s="141">
        <v>2500</v>
      </c>
      <c r="J103" s="141">
        <v>2500</v>
      </c>
      <c r="K103" s="141"/>
      <c r="L103" s="141"/>
      <c r="M103" s="141">
        <v>2500</v>
      </c>
      <c r="N103" s="12"/>
      <c r="O103" s="12"/>
      <c r="P103" s="12"/>
    </row>
    <row r="104" spans="1:16" s="13" customFormat="1" ht="47.25">
      <c r="A104" s="54">
        <v>29</v>
      </c>
      <c r="B104" s="211" t="s">
        <v>211</v>
      </c>
      <c r="C104" s="53" t="s">
        <v>117</v>
      </c>
      <c r="D104" s="76" t="s">
        <v>213</v>
      </c>
      <c r="E104" s="54">
        <v>2026</v>
      </c>
      <c r="F104" s="54">
        <v>2028</v>
      </c>
      <c r="G104" s="210" t="s">
        <v>453</v>
      </c>
      <c r="H104" s="12"/>
      <c r="I104" s="141">
        <v>2500</v>
      </c>
      <c r="J104" s="141">
        <v>2500</v>
      </c>
      <c r="K104" s="141"/>
      <c r="L104" s="141"/>
      <c r="M104" s="141">
        <v>2500</v>
      </c>
      <c r="N104" s="12"/>
      <c r="O104" s="12"/>
      <c r="P104" s="12"/>
    </row>
    <row r="105" spans="1:16" s="13" customFormat="1" ht="36.75" customHeight="1">
      <c r="A105" s="54">
        <v>30</v>
      </c>
      <c r="B105" s="212" t="s">
        <v>212</v>
      </c>
      <c r="C105" s="53" t="s">
        <v>117</v>
      </c>
      <c r="D105" s="213" t="s">
        <v>214</v>
      </c>
      <c r="E105" s="54">
        <v>2026</v>
      </c>
      <c r="F105" s="54">
        <v>2028</v>
      </c>
      <c r="G105" s="209" t="s">
        <v>473</v>
      </c>
      <c r="H105" s="12"/>
      <c r="I105" s="141">
        <v>1500</v>
      </c>
      <c r="J105" s="141">
        <v>1500</v>
      </c>
      <c r="K105" s="141"/>
      <c r="L105" s="141"/>
      <c r="M105" s="141">
        <v>1500</v>
      </c>
      <c r="N105" s="12"/>
      <c r="O105" s="12"/>
      <c r="P105" s="12"/>
    </row>
    <row r="106" spans="1:16" s="13" customFormat="1" ht="34.5" customHeight="1">
      <c r="A106" s="10">
        <v>31</v>
      </c>
      <c r="B106" s="214" t="s">
        <v>108</v>
      </c>
      <c r="C106" s="39" t="s">
        <v>117</v>
      </c>
      <c r="D106" s="215" t="s">
        <v>181</v>
      </c>
      <c r="E106" s="10">
        <v>2026</v>
      </c>
      <c r="F106" s="10">
        <v>2028</v>
      </c>
      <c r="G106" s="210" t="s">
        <v>454</v>
      </c>
      <c r="H106" s="12"/>
      <c r="I106" s="141">
        <v>1800</v>
      </c>
      <c r="J106" s="141">
        <v>1800</v>
      </c>
      <c r="K106" s="141"/>
      <c r="L106" s="141"/>
      <c r="M106" s="141">
        <v>1800</v>
      </c>
      <c r="N106" s="12"/>
      <c r="O106" s="12"/>
      <c r="P106" s="12"/>
    </row>
    <row r="107" spans="1:16" s="13" customFormat="1" ht="44.25" customHeight="1">
      <c r="A107" s="192" t="s">
        <v>192</v>
      </c>
      <c r="B107" s="193" t="s">
        <v>377</v>
      </c>
      <c r="C107" s="11"/>
      <c r="D107" s="12"/>
      <c r="E107" s="12"/>
      <c r="F107" s="12"/>
      <c r="G107" s="123"/>
      <c r="H107" s="123"/>
      <c r="I107" s="177">
        <f>I108</f>
        <v>44350</v>
      </c>
      <c r="J107" s="177">
        <f t="shared" ref="J107:M108" si="10">J108</f>
        <v>44350</v>
      </c>
      <c r="K107" s="177"/>
      <c r="L107" s="177"/>
      <c r="M107" s="177">
        <f t="shared" si="10"/>
        <v>44350</v>
      </c>
      <c r="N107" s="123"/>
      <c r="O107" s="123"/>
      <c r="P107" s="123"/>
    </row>
    <row r="108" spans="1:16" s="13" customFormat="1" ht="44.25" customHeight="1">
      <c r="A108" s="6">
        <v>2</v>
      </c>
      <c r="B108" s="7" t="s">
        <v>101</v>
      </c>
      <c r="C108" s="11"/>
      <c r="D108" s="12"/>
      <c r="E108" s="12"/>
      <c r="F108" s="12"/>
      <c r="G108" s="12"/>
      <c r="H108" s="12"/>
      <c r="I108" s="140">
        <f>I109</f>
        <v>44350</v>
      </c>
      <c r="J108" s="140">
        <f t="shared" si="10"/>
        <v>44350</v>
      </c>
      <c r="K108" s="140"/>
      <c r="L108" s="140"/>
      <c r="M108" s="140">
        <f t="shared" si="10"/>
        <v>44350</v>
      </c>
      <c r="N108" s="12"/>
      <c r="O108" s="12"/>
      <c r="P108" s="12"/>
    </row>
    <row r="109" spans="1:16" s="13" customFormat="1" ht="52.5" customHeight="1">
      <c r="A109" s="6" t="s">
        <v>79</v>
      </c>
      <c r="B109" s="7" t="s">
        <v>102</v>
      </c>
      <c r="C109" s="11"/>
      <c r="D109" s="12"/>
      <c r="E109" s="12"/>
      <c r="F109" s="12"/>
      <c r="G109" s="12"/>
      <c r="H109" s="12"/>
      <c r="I109" s="140">
        <f>SUM(I110:I112)</f>
        <v>44350</v>
      </c>
      <c r="J109" s="140">
        <f t="shared" ref="J109:M109" si="11">SUM(J110:J112)</f>
        <v>44350</v>
      </c>
      <c r="K109" s="140"/>
      <c r="L109" s="140"/>
      <c r="M109" s="140">
        <f t="shared" si="11"/>
        <v>44350</v>
      </c>
      <c r="N109" s="12"/>
      <c r="O109" s="12"/>
      <c r="P109" s="12"/>
    </row>
    <row r="110" spans="1:16" s="13" customFormat="1" ht="94.5">
      <c r="A110" s="10">
        <v>1</v>
      </c>
      <c r="B110" s="96" t="s">
        <v>378</v>
      </c>
      <c r="C110" s="121" t="s">
        <v>117</v>
      </c>
      <c r="D110" s="119" t="s">
        <v>383</v>
      </c>
      <c r="E110" s="122">
        <v>2026</v>
      </c>
      <c r="F110" s="122">
        <v>2028</v>
      </c>
      <c r="G110" s="119" t="s">
        <v>381</v>
      </c>
      <c r="H110" s="120"/>
      <c r="I110" s="161">
        <v>14950</v>
      </c>
      <c r="J110" s="161">
        <v>14950</v>
      </c>
      <c r="K110" s="162"/>
      <c r="L110" s="162"/>
      <c r="M110" s="161">
        <v>14950</v>
      </c>
      <c r="N110" s="123"/>
      <c r="O110" s="123"/>
      <c r="P110" s="123"/>
    </row>
    <row r="111" spans="1:16" s="13" customFormat="1" ht="78.75">
      <c r="A111" s="10">
        <v>2</v>
      </c>
      <c r="B111" s="96" t="s">
        <v>379</v>
      </c>
      <c r="C111" s="39" t="s">
        <v>117</v>
      </c>
      <c r="D111" s="99" t="s">
        <v>384</v>
      </c>
      <c r="E111" s="10">
        <v>2026</v>
      </c>
      <c r="F111" s="10">
        <v>2028</v>
      </c>
      <c r="G111" s="99" t="s">
        <v>381</v>
      </c>
      <c r="H111" s="117"/>
      <c r="I111" s="152">
        <v>14500</v>
      </c>
      <c r="J111" s="152">
        <v>14500</v>
      </c>
      <c r="K111" s="141"/>
      <c r="L111" s="141"/>
      <c r="M111" s="152">
        <v>14500</v>
      </c>
      <c r="N111" s="12"/>
      <c r="O111" s="12"/>
      <c r="P111" s="12"/>
    </row>
    <row r="112" spans="1:16" s="13" customFormat="1" ht="94.5">
      <c r="A112" s="10">
        <v>3</v>
      </c>
      <c r="B112" s="118" t="s">
        <v>380</v>
      </c>
      <c r="C112" s="39" t="s">
        <v>117</v>
      </c>
      <c r="D112" s="119" t="s">
        <v>385</v>
      </c>
      <c r="E112" s="10">
        <v>2026</v>
      </c>
      <c r="F112" s="10">
        <v>2028</v>
      </c>
      <c r="G112" s="119" t="s">
        <v>382</v>
      </c>
      <c r="H112" s="120"/>
      <c r="I112" s="161">
        <v>14900</v>
      </c>
      <c r="J112" s="161">
        <v>14900</v>
      </c>
      <c r="K112" s="141"/>
      <c r="L112" s="141"/>
      <c r="M112" s="161">
        <v>14900</v>
      </c>
      <c r="N112" s="12"/>
      <c r="O112" s="12"/>
      <c r="P112" s="12"/>
    </row>
    <row r="113" spans="1:16" s="13" customFormat="1" ht="44.25" customHeight="1">
      <c r="A113" s="97" t="s">
        <v>195</v>
      </c>
      <c r="B113" s="98" t="s">
        <v>188</v>
      </c>
      <c r="C113" s="11"/>
      <c r="D113" s="12"/>
      <c r="E113" s="12"/>
      <c r="F113" s="12"/>
      <c r="G113" s="12"/>
      <c r="H113" s="12"/>
      <c r="I113" s="140">
        <f>I114</f>
        <v>54950</v>
      </c>
      <c r="J113" s="140">
        <f t="shared" ref="J113:M114" si="12">J114</f>
        <v>54950</v>
      </c>
      <c r="K113" s="140"/>
      <c r="L113" s="140"/>
      <c r="M113" s="140">
        <f t="shared" si="12"/>
        <v>54950</v>
      </c>
      <c r="N113" s="12"/>
      <c r="O113" s="12"/>
      <c r="P113" s="12"/>
    </row>
    <row r="114" spans="1:16" s="13" customFormat="1" ht="42" customHeight="1">
      <c r="A114" s="6">
        <v>2</v>
      </c>
      <c r="B114" s="7" t="s">
        <v>101</v>
      </c>
      <c r="C114" s="11"/>
      <c r="D114" s="12"/>
      <c r="E114" s="12"/>
      <c r="F114" s="12"/>
      <c r="G114" s="12"/>
      <c r="H114" s="12"/>
      <c r="I114" s="140">
        <f>I115</f>
        <v>54950</v>
      </c>
      <c r="J114" s="140">
        <f t="shared" si="12"/>
        <v>54950</v>
      </c>
      <c r="K114" s="140"/>
      <c r="L114" s="140"/>
      <c r="M114" s="140">
        <f t="shared" si="12"/>
        <v>54950</v>
      </c>
      <c r="N114" s="12"/>
      <c r="O114" s="12"/>
      <c r="P114" s="12"/>
    </row>
    <row r="115" spans="1:16" s="13" customFormat="1" ht="54.75" customHeight="1">
      <c r="A115" s="6" t="s">
        <v>79</v>
      </c>
      <c r="B115" s="7" t="s">
        <v>102</v>
      </c>
      <c r="C115" s="11"/>
      <c r="D115" s="12"/>
      <c r="E115" s="12"/>
      <c r="F115" s="12"/>
      <c r="G115" s="12"/>
      <c r="H115" s="12"/>
      <c r="I115" s="140">
        <f>SUM(I116:I120)</f>
        <v>54950</v>
      </c>
      <c r="J115" s="140">
        <f t="shared" ref="J115:M115" si="13">SUM(J116:J120)</f>
        <v>54950</v>
      </c>
      <c r="K115" s="140"/>
      <c r="L115" s="140"/>
      <c r="M115" s="140">
        <f t="shared" si="13"/>
        <v>54950</v>
      </c>
      <c r="N115" s="12"/>
      <c r="O115" s="12"/>
      <c r="P115" s="12"/>
    </row>
    <row r="116" spans="1:16" s="13" customFormat="1" ht="78.75">
      <c r="A116" s="10">
        <v>1</v>
      </c>
      <c r="B116" s="96" t="s">
        <v>386</v>
      </c>
      <c r="C116" s="39" t="s">
        <v>117</v>
      </c>
      <c r="D116" s="99" t="s">
        <v>391</v>
      </c>
      <c r="E116" s="10">
        <v>2026</v>
      </c>
      <c r="F116" s="10">
        <v>2028</v>
      </c>
      <c r="G116" s="99" t="s">
        <v>394</v>
      </c>
      <c r="H116" s="12"/>
      <c r="I116" s="152">
        <v>12000</v>
      </c>
      <c r="J116" s="152">
        <v>12000</v>
      </c>
      <c r="K116" s="141"/>
      <c r="L116" s="141"/>
      <c r="M116" s="152">
        <v>12000</v>
      </c>
      <c r="N116" s="12"/>
      <c r="O116" s="12"/>
      <c r="P116" s="12"/>
    </row>
    <row r="117" spans="1:16" s="13" customFormat="1" ht="47.25">
      <c r="A117" s="10">
        <v>2</v>
      </c>
      <c r="B117" s="118" t="s">
        <v>387</v>
      </c>
      <c r="C117" s="39" t="s">
        <v>117</v>
      </c>
      <c r="D117" s="119" t="s">
        <v>392</v>
      </c>
      <c r="E117" s="10">
        <v>2026</v>
      </c>
      <c r="F117" s="10">
        <v>2028</v>
      </c>
      <c r="G117" s="119" t="s">
        <v>395</v>
      </c>
      <c r="H117" s="12"/>
      <c r="I117" s="161">
        <v>5000</v>
      </c>
      <c r="J117" s="161">
        <v>5000</v>
      </c>
      <c r="K117" s="141"/>
      <c r="L117" s="141"/>
      <c r="M117" s="161">
        <v>5000</v>
      </c>
      <c r="N117" s="12"/>
      <c r="O117" s="12"/>
      <c r="P117" s="12"/>
    </row>
    <row r="118" spans="1:16" s="13" customFormat="1" ht="63">
      <c r="A118" s="10">
        <v>3</v>
      </c>
      <c r="B118" s="96" t="s">
        <v>388</v>
      </c>
      <c r="C118" s="39" t="s">
        <v>117</v>
      </c>
      <c r="D118" s="99" t="s">
        <v>393</v>
      </c>
      <c r="E118" s="10">
        <v>2026</v>
      </c>
      <c r="F118" s="10">
        <v>2028</v>
      </c>
      <c r="G118" s="99" t="s">
        <v>396</v>
      </c>
      <c r="H118" s="12"/>
      <c r="I118" s="152">
        <v>14500</v>
      </c>
      <c r="J118" s="152">
        <v>14500</v>
      </c>
      <c r="K118" s="141"/>
      <c r="L118" s="141"/>
      <c r="M118" s="152">
        <v>14500</v>
      </c>
      <c r="N118" s="12"/>
      <c r="O118" s="12"/>
      <c r="P118" s="12"/>
    </row>
    <row r="119" spans="1:16" s="13" customFormat="1" ht="63">
      <c r="A119" s="10">
        <v>4</v>
      </c>
      <c r="B119" s="111" t="s">
        <v>389</v>
      </c>
      <c r="C119" s="39" t="s">
        <v>117</v>
      </c>
      <c r="D119" s="112" t="s">
        <v>120</v>
      </c>
      <c r="E119" s="10">
        <v>2026</v>
      </c>
      <c r="F119" s="10">
        <v>2028</v>
      </c>
      <c r="G119" s="112" t="s">
        <v>397</v>
      </c>
      <c r="H119" s="12"/>
      <c r="I119" s="163">
        <v>8500</v>
      </c>
      <c r="J119" s="163">
        <v>8500</v>
      </c>
      <c r="K119" s="141"/>
      <c r="L119" s="141"/>
      <c r="M119" s="163">
        <v>8500</v>
      </c>
      <c r="N119" s="12"/>
      <c r="O119" s="12"/>
      <c r="P119" s="12"/>
    </row>
    <row r="120" spans="1:16" s="13" customFormat="1" ht="45.75" customHeight="1">
      <c r="A120" s="10">
        <v>5</v>
      </c>
      <c r="B120" s="96" t="s">
        <v>390</v>
      </c>
      <c r="C120" s="39" t="s">
        <v>117</v>
      </c>
      <c r="D120" s="99" t="s">
        <v>179</v>
      </c>
      <c r="E120" s="10">
        <v>2026</v>
      </c>
      <c r="F120" s="10">
        <v>2028</v>
      </c>
      <c r="G120" s="99" t="s">
        <v>398</v>
      </c>
      <c r="H120" s="12"/>
      <c r="I120" s="152">
        <v>14950</v>
      </c>
      <c r="J120" s="152">
        <v>14950</v>
      </c>
      <c r="K120" s="141"/>
      <c r="L120" s="141"/>
      <c r="M120" s="152">
        <v>14950</v>
      </c>
      <c r="N120" s="12"/>
      <c r="O120" s="12"/>
      <c r="P120" s="12"/>
    </row>
    <row r="121" spans="1:16" s="13" customFormat="1" ht="45" customHeight="1">
      <c r="A121" s="115" t="s">
        <v>41</v>
      </c>
      <c r="B121" s="45" t="s">
        <v>50</v>
      </c>
      <c r="C121" s="11"/>
      <c r="D121" s="12"/>
      <c r="E121" s="12"/>
      <c r="F121" s="12"/>
      <c r="G121" s="12"/>
      <c r="H121" s="12"/>
      <c r="I121" s="140">
        <f>I122</f>
        <v>161600</v>
      </c>
      <c r="J121" s="140">
        <f t="shared" ref="J121:M122" si="14">J122</f>
        <v>161600</v>
      </c>
      <c r="K121" s="140"/>
      <c r="L121" s="140"/>
      <c r="M121" s="140">
        <f t="shared" si="14"/>
        <v>161600</v>
      </c>
      <c r="N121" s="12"/>
      <c r="O121" s="12"/>
      <c r="P121" s="12"/>
    </row>
    <row r="122" spans="1:16" s="13" customFormat="1" ht="46.5" customHeight="1">
      <c r="A122" s="6">
        <v>2</v>
      </c>
      <c r="B122" s="7" t="s">
        <v>101</v>
      </c>
      <c r="C122" s="11"/>
      <c r="D122" s="12"/>
      <c r="E122" s="12"/>
      <c r="F122" s="12"/>
      <c r="G122" s="12"/>
      <c r="H122" s="12"/>
      <c r="I122" s="140">
        <f>I123</f>
        <v>161600</v>
      </c>
      <c r="J122" s="140">
        <f t="shared" si="14"/>
        <v>161600</v>
      </c>
      <c r="K122" s="140"/>
      <c r="L122" s="140"/>
      <c r="M122" s="140">
        <f t="shared" si="14"/>
        <v>161600</v>
      </c>
      <c r="N122" s="12"/>
      <c r="O122" s="12"/>
      <c r="P122" s="12"/>
    </row>
    <row r="123" spans="1:16" s="13" customFormat="1" ht="55.5" customHeight="1">
      <c r="A123" s="6" t="s">
        <v>79</v>
      </c>
      <c r="B123" s="7" t="s">
        <v>102</v>
      </c>
      <c r="C123" s="11"/>
      <c r="D123" s="12"/>
      <c r="E123" s="12"/>
      <c r="F123" s="12"/>
      <c r="G123" s="12"/>
      <c r="H123" s="12"/>
      <c r="I123" s="140">
        <f>SUM(I124:I137)</f>
        <v>161600</v>
      </c>
      <c r="J123" s="140">
        <f t="shared" ref="J123:M123" si="15">SUM(J124:J137)</f>
        <v>161600</v>
      </c>
      <c r="K123" s="140"/>
      <c r="L123" s="140"/>
      <c r="M123" s="140">
        <f t="shared" si="15"/>
        <v>161600</v>
      </c>
      <c r="N123" s="12"/>
      <c r="O123" s="12"/>
      <c r="P123" s="12"/>
    </row>
    <row r="124" spans="1:16" s="13" customFormat="1" ht="75" customHeight="1">
      <c r="A124" s="122">
        <v>1</v>
      </c>
      <c r="B124" s="128" t="s">
        <v>399</v>
      </c>
      <c r="C124" s="121" t="s">
        <v>117</v>
      </c>
      <c r="D124" s="129" t="s">
        <v>119</v>
      </c>
      <c r="E124" s="122">
        <v>2026</v>
      </c>
      <c r="F124" s="122">
        <v>2028</v>
      </c>
      <c r="G124" s="129" t="s">
        <v>419</v>
      </c>
      <c r="H124" s="123"/>
      <c r="I124" s="164">
        <v>10500</v>
      </c>
      <c r="J124" s="164">
        <v>10500</v>
      </c>
      <c r="K124" s="162"/>
      <c r="L124" s="162"/>
      <c r="M124" s="164">
        <v>10500</v>
      </c>
      <c r="N124" s="123"/>
      <c r="O124" s="123"/>
      <c r="P124" s="123"/>
    </row>
    <row r="125" spans="1:16" s="13" customFormat="1" ht="162" customHeight="1">
      <c r="A125" s="10">
        <v>2</v>
      </c>
      <c r="B125" s="74" t="s">
        <v>400</v>
      </c>
      <c r="C125" s="39" t="s">
        <v>117</v>
      </c>
      <c r="D125" s="75" t="s">
        <v>120</v>
      </c>
      <c r="E125" s="10">
        <v>2026</v>
      </c>
      <c r="F125" s="10">
        <v>2028</v>
      </c>
      <c r="G125" s="75" t="s">
        <v>420</v>
      </c>
      <c r="H125" s="12"/>
      <c r="I125" s="143">
        <v>11500</v>
      </c>
      <c r="J125" s="143">
        <v>11500</v>
      </c>
      <c r="K125" s="141"/>
      <c r="L125" s="141"/>
      <c r="M125" s="143">
        <v>11500</v>
      </c>
      <c r="N125" s="12"/>
      <c r="O125" s="12"/>
      <c r="P125" s="12"/>
    </row>
    <row r="126" spans="1:16" s="13" customFormat="1" ht="161.25" customHeight="1">
      <c r="A126" s="122">
        <v>3</v>
      </c>
      <c r="B126" s="74" t="s">
        <v>401</v>
      </c>
      <c r="C126" s="39" t="s">
        <v>117</v>
      </c>
      <c r="D126" s="75" t="s">
        <v>265</v>
      </c>
      <c r="E126" s="10">
        <v>2026</v>
      </c>
      <c r="F126" s="10">
        <v>2028</v>
      </c>
      <c r="G126" s="75" t="s">
        <v>421</v>
      </c>
      <c r="H126" s="12"/>
      <c r="I126" s="165">
        <v>14900</v>
      </c>
      <c r="J126" s="165">
        <v>14900</v>
      </c>
      <c r="K126" s="141"/>
      <c r="L126" s="141"/>
      <c r="M126" s="165">
        <v>14900</v>
      </c>
      <c r="N126" s="12"/>
      <c r="O126" s="12"/>
      <c r="P126" s="12"/>
    </row>
    <row r="127" spans="1:16" s="13" customFormat="1" ht="94.5">
      <c r="A127" s="10">
        <v>4</v>
      </c>
      <c r="B127" s="130" t="s">
        <v>402</v>
      </c>
      <c r="C127" s="39" t="s">
        <v>117</v>
      </c>
      <c r="D127" s="75" t="s">
        <v>413</v>
      </c>
      <c r="E127" s="10">
        <v>2026</v>
      </c>
      <c r="F127" s="10">
        <v>2028</v>
      </c>
      <c r="G127" s="75" t="s">
        <v>422</v>
      </c>
      <c r="H127" s="12"/>
      <c r="I127" s="165">
        <v>14900</v>
      </c>
      <c r="J127" s="165">
        <v>14900</v>
      </c>
      <c r="K127" s="141"/>
      <c r="L127" s="141"/>
      <c r="M127" s="165">
        <v>14900</v>
      </c>
      <c r="N127" s="12"/>
      <c r="O127" s="12"/>
      <c r="P127" s="12"/>
    </row>
    <row r="128" spans="1:16" s="13" customFormat="1" ht="99" customHeight="1">
      <c r="A128" s="122">
        <v>5</v>
      </c>
      <c r="B128" s="130" t="s">
        <v>403</v>
      </c>
      <c r="C128" s="39" t="s">
        <v>117</v>
      </c>
      <c r="D128" s="75" t="s">
        <v>414</v>
      </c>
      <c r="E128" s="10">
        <v>2026</v>
      </c>
      <c r="F128" s="10">
        <v>2028</v>
      </c>
      <c r="G128" s="75" t="s">
        <v>423</v>
      </c>
      <c r="H128" s="12"/>
      <c r="I128" s="165">
        <v>6800</v>
      </c>
      <c r="J128" s="165">
        <v>6800</v>
      </c>
      <c r="K128" s="141"/>
      <c r="L128" s="141"/>
      <c r="M128" s="165">
        <v>6800</v>
      </c>
      <c r="N128" s="12"/>
      <c r="O128" s="12"/>
      <c r="P128" s="12"/>
    </row>
    <row r="129" spans="1:16" s="13" customFormat="1" ht="159.75" customHeight="1">
      <c r="A129" s="10">
        <v>6</v>
      </c>
      <c r="B129" s="130" t="s">
        <v>404</v>
      </c>
      <c r="C129" s="39" t="s">
        <v>117</v>
      </c>
      <c r="D129" s="75" t="s">
        <v>415</v>
      </c>
      <c r="E129" s="10">
        <v>2026</v>
      </c>
      <c r="F129" s="10">
        <v>2028</v>
      </c>
      <c r="G129" s="75" t="s">
        <v>424</v>
      </c>
      <c r="H129" s="12"/>
      <c r="I129" s="165">
        <v>10200</v>
      </c>
      <c r="J129" s="165">
        <v>10200</v>
      </c>
      <c r="K129" s="141"/>
      <c r="L129" s="141"/>
      <c r="M129" s="165">
        <v>10200</v>
      </c>
      <c r="N129" s="12"/>
      <c r="O129" s="12"/>
      <c r="P129" s="12"/>
    </row>
    <row r="130" spans="1:16" s="13" customFormat="1" ht="165.75" customHeight="1">
      <c r="A130" s="122">
        <v>7</v>
      </c>
      <c r="B130" s="130" t="s">
        <v>405</v>
      </c>
      <c r="C130" s="39" t="s">
        <v>117</v>
      </c>
      <c r="D130" s="75" t="s">
        <v>416</v>
      </c>
      <c r="E130" s="10">
        <v>2026</v>
      </c>
      <c r="F130" s="10">
        <v>2028</v>
      </c>
      <c r="G130" s="75" t="s">
        <v>425</v>
      </c>
      <c r="H130" s="12"/>
      <c r="I130" s="165">
        <v>10000</v>
      </c>
      <c r="J130" s="165">
        <v>10000</v>
      </c>
      <c r="K130" s="141"/>
      <c r="L130" s="141"/>
      <c r="M130" s="165">
        <v>10000</v>
      </c>
      <c r="N130" s="12"/>
      <c r="O130" s="12"/>
      <c r="P130" s="12"/>
    </row>
    <row r="131" spans="1:16" s="13" customFormat="1" ht="84.75" customHeight="1">
      <c r="A131" s="10">
        <v>8</v>
      </c>
      <c r="B131" s="131" t="s">
        <v>406</v>
      </c>
      <c r="C131" s="39" t="s">
        <v>117</v>
      </c>
      <c r="D131" s="132" t="s">
        <v>417</v>
      </c>
      <c r="E131" s="10">
        <v>2026</v>
      </c>
      <c r="F131" s="10">
        <v>2028</v>
      </c>
      <c r="G131" s="132" t="s">
        <v>426</v>
      </c>
      <c r="H131" s="12"/>
      <c r="I131" s="166">
        <v>14900</v>
      </c>
      <c r="J131" s="166">
        <v>14900</v>
      </c>
      <c r="K131" s="141"/>
      <c r="L131" s="141"/>
      <c r="M131" s="166">
        <v>14900</v>
      </c>
      <c r="N131" s="12"/>
      <c r="O131" s="12"/>
      <c r="P131" s="12"/>
    </row>
    <row r="132" spans="1:16" s="13" customFormat="1" ht="84.75" customHeight="1">
      <c r="A132" s="122">
        <v>9</v>
      </c>
      <c r="B132" s="69" t="s">
        <v>407</v>
      </c>
      <c r="C132" s="39" t="s">
        <v>117</v>
      </c>
      <c r="D132" s="76" t="s">
        <v>179</v>
      </c>
      <c r="E132" s="10">
        <v>2026</v>
      </c>
      <c r="F132" s="10">
        <v>2028</v>
      </c>
      <c r="G132" s="76" t="s">
        <v>427</v>
      </c>
      <c r="H132" s="12"/>
      <c r="I132" s="165">
        <v>11900</v>
      </c>
      <c r="J132" s="165">
        <v>11900</v>
      </c>
      <c r="K132" s="141"/>
      <c r="L132" s="141"/>
      <c r="M132" s="165">
        <v>11900</v>
      </c>
      <c r="N132" s="12"/>
      <c r="O132" s="12"/>
      <c r="P132" s="12"/>
    </row>
    <row r="133" spans="1:16" s="13" customFormat="1" ht="141.75">
      <c r="A133" s="10">
        <v>10</v>
      </c>
      <c r="B133" s="69" t="s">
        <v>408</v>
      </c>
      <c r="C133" s="39" t="s">
        <v>117</v>
      </c>
      <c r="D133" s="76" t="s">
        <v>121</v>
      </c>
      <c r="E133" s="10">
        <v>2026</v>
      </c>
      <c r="F133" s="10">
        <v>2028</v>
      </c>
      <c r="G133" s="76" t="s">
        <v>428</v>
      </c>
      <c r="H133" s="12"/>
      <c r="I133" s="165">
        <v>9800</v>
      </c>
      <c r="J133" s="165">
        <v>9800</v>
      </c>
      <c r="K133" s="141"/>
      <c r="L133" s="141"/>
      <c r="M133" s="165">
        <v>9800</v>
      </c>
      <c r="N133" s="12"/>
      <c r="O133" s="12"/>
      <c r="P133" s="12"/>
    </row>
    <row r="134" spans="1:16" s="13" customFormat="1" ht="154.5" customHeight="1">
      <c r="A134" s="122">
        <v>11</v>
      </c>
      <c r="B134" s="69" t="s">
        <v>409</v>
      </c>
      <c r="C134" s="39" t="s">
        <v>117</v>
      </c>
      <c r="D134" s="76" t="s">
        <v>418</v>
      </c>
      <c r="E134" s="10">
        <v>2026</v>
      </c>
      <c r="F134" s="10">
        <v>2028</v>
      </c>
      <c r="G134" s="76" t="s">
        <v>429</v>
      </c>
      <c r="H134" s="12"/>
      <c r="I134" s="165">
        <v>13500</v>
      </c>
      <c r="J134" s="165">
        <v>13500</v>
      </c>
      <c r="K134" s="141"/>
      <c r="L134" s="141"/>
      <c r="M134" s="165">
        <v>13500</v>
      </c>
      <c r="N134" s="12"/>
      <c r="O134" s="12"/>
      <c r="P134" s="12"/>
    </row>
    <row r="135" spans="1:16" s="13" customFormat="1" ht="111.75" customHeight="1">
      <c r="A135" s="10">
        <v>12</v>
      </c>
      <c r="B135" s="69" t="s">
        <v>410</v>
      </c>
      <c r="C135" s="39" t="s">
        <v>117</v>
      </c>
      <c r="D135" s="76" t="s">
        <v>181</v>
      </c>
      <c r="E135" s="10">
        <v>2026</v>
      </c>
      <c r="F135" s="10">
        <v>2028</v>
      </c>
      <c r="G135" s="76" t="s">
        <v>430</v>
      </c>
      <c r="H135" s="12"/>
      <c r="I135" s="165">
        <v>8500</v>
      </c>
      <c r="J135" s="165">
        <v>8500</v>
      </c>
      <c r="K135" s="141"/>
      <c r="L135" s="141"/>
      <c r="M135" s="165">
        <v>8500</v>
      </c>
      <c r="N135" s="12"/>
      <c r="O135" s="12"/>
      <c r="P135" s="12"/>
    </row>
    <row r="136" spans="1:16" s="13" customFormat="1" ht="157.5">
      <c r="A136" s="122">
        <v>13</v>
      </c>
      <c r="B136" s="69" t="s">
        <v>411</v>
      </c>
      <c r="C136" s="39" t="s">
        <v>117</v>
      </c>
      <c r="D136" s="76" t="s">
        <v>274</v>
      </c>
      <c r="E136" s="10">
        <v>2026</v>
      </c>
      <c r="F136" s="10">
        <v>2028</v>
      </c>
      <c r="G136" s="76" t="s">
        <v>431</v>
      </c>
      <c r="H136" s="12"/>
      <c r="I136" s="165">
        <v>13200</v>
      </c>
      <c r="J136" s="165">
        <v>13200</v>
      </c>
      <c r="K136" s="141"/>
      <c r="L136" s="141"/>
      <c r="M136" s="165">
        <v>13200</v>
      </c>
      <c r="N136" s="12"/>
      <c r="O136" s="12"/>
      <c r="P136" s="12"/>
    </row>
    <row r="137" spans="1:16" s="13" customFormat="1" ht="141.75">
      <c r="A137" s="10">
        <v>14</v>
      </c>
      <c r="B137" s="69" t="s">
        <v>412</v>
      </c>
      <c r="C137" s="39" t="s">
        <v>117</v>
      </c>
      <c r="D137" s="76" t="s">
        <v>183</v>
      </c>
      <c r="E137" s="10">
        <v>2026</v>
      </c>
      <c r="F137" s="10">
        <v>2028</v>
      </c>
      <c r="G137" s="76" t="s">
        <v>432</v>
      </c>
      <c r="H137" s="12"/>
      <c r="I137" s="165">
        <v>11000</v>
      </c>
      <c r="J137" s="165">
        <v>11000</v>
      </c>
      <c r="K137" s="141"/>
      <c r="L137" s="141"/>
      <c r="M137" s="165">
        <v>11000</v>
      </c>
      <c r="N137" s="12"/>
      <c r="O137" s="12"/>
      <c r="P137" s="12"/>
    </row>
    <row r="138" spans="1:16" s="13" customFormat="1" ht="57" customHeight="1">
      <c r="A138" s="115" t="s">
        <v>42</v>
      </c>
      <c r="B138" s="45" t="s">
        <v>48</v>
      </c>
      <c r="C138" s="11"/>
      <c r="D138" s="12"/>
      <c r="E138" s="12"/>
      <c r="F138" s="12"/>
      <c r="G138" s="12"/>
      <c r="H138" s="12"/>
      <c r="I138" s="40"/>
      <c r="J138" s="40"/>
      <c r="K138" s="40"/>
      <c r="L138" s="40"/>
      <c r="M138" s="40"/>
      <c r="N138" s="12"/>
      <c r="O138" s="12"/>
      <c r="P138" s="12"/>
    </row>
  </sheetData>
  <mergeCells count="26">
    <mergeCell ref="N7:O7"/>
    <mergeCell ref="I8:I11"/>
    <mergeCell ref="J8:J11"/>
    <mergeCell ref="N8:N11"/>
    <mergeCell ref="O8:O11"/>
    <mergeCell ref="H7:H11"/>
    <mergeCell ref="I7:J7"/>
    <mergeCell ref="K7:K11"/>
    <mergeCell ref="L7:L11"/>
    <mergeCell ref="M7:M11"/>
    <mergeCell ref="A1:P1"/>
    <mergeCell ref="A2:P2"/>
    <mergeCell ref="A3:P3"/>
    <mergeCell ref="A4:P4"/>
    <mergeCell ref="A5:A11"/>
    <mergeCell ref="B5:B11"/>
    <mergeCell ref="C5:C11"/>
    <mergeCell ref="D5:D11"/>
    <mergeCell ref="E5:F6"/>
    <mergeCell ref="G5:G11"/>
    <mergeCell ref="H5:J6"/>
    <mergeCell ref="K5:L6"/>
    <mergeCell ref="M5:O6"/>
    <mergeCell ref="P5:P11"/>
    <mergeCell ref="E7:E11"/>
    <mergeCell ref="F7:F11"/>
  </mergeCells>
  <pageMargins left="0.39370078740157483" right="0.19685039370078741" top="0.39370078740157483" bottom="0.19685039370078741" header="0.31496062992125984" footer="0.31496062992125984"/>
  <pageSetup paperSize="9"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85" zoomScaleNormal="85" workbookViewId="0">
      <selection activeCell="J18" sqref="J18"/>
    </sheetView>
  </sheetViews>
  <sheetFormatPr defaultRowHeight="15.75"/>
  <cols>
    <col min="1" max="1" width="5.42578125" style="4" customWidth="1"/>
    <col min="2" max="2" width="35" style="2" customWidth="1"/>
    <col min="3" max="3" width="9.85546875" style="2" customWidth="1"/>
    <col min="4" max="7" width="9.140625" style="2"/>
    <col min="8" max="8" width="12.140625" style="2" customWidth="1"/>
    <col min="9" max="12" width="13" style="2" customWidth="1"/>
    <col min="13" max="16384" width="9.140625" style="2"/>
  </cols>
  <sheetData>
    <row r="1" spans="1:16" s="5" customFormat="1">
      <c r="A1" s="223" t="s">
        <v>156</v>
      </c>
      <c r="B1" s="223"/>
      <c r="C1" s="223"/>
      <c r="D1" s="223"/>
      <c r="E1" s="223"/>
      <c r="F1" s="223"/>
      <c r="G1" s="223"/>
      <c r="H1" s="223"/>
      <c r="I1" s="223"/>
      <c r="J1" s="223"/>
      <c r="K1" s="223"/>
      <c r="L1" s="223"/>
      <c r="M1" s="223"/>
      <c r="N1" s="223"/>
      <c r="O1" s="223"/>
      <c r="P1" s="223"/>
    </row>
    <row r="2" spans="1:16" ht="33" customHeight="1">
      <c r="A2" s="224" t="s">
        <v>157</v>
      </c>
      <c r="B2" s="247"/>
      <c r="C2" s="247"/>
      <c r="D2" s="247"/>
      <c r="E2" s="247"/>
      <c r="F2" s="247"/>
      <c r="G2" s="247"/>
      <c r="H2" s="247"/>
      <c r="I2" s="247"/>
      <c r="J2" s="247"/>
      <c r="K2" s="247"/>
      <c r="L2" s="247"/>
      <c r="M2" s="247"/>
      <c r="N2" s="247"/>
      <c r="O2" s="247"/>
      <c r="P2" s="247"/>
    </row>
    <row r="3" spans="1:16">
      <c r="A3" s="225" t="e">
        <f>#REF!</f>
        <v>#REF!</v>
      </c>
      <c r="B3" s="225"/>
      <c r="C3" s="225"/>
      <c r="D3" s="225"/>
      <c r="E3" s="225"/>
      <c r="F3" s="225"/>
      <c r="G3" s="225"/>
      <c r="H3" s="225"/>
      <c r="I3" s="225"/>
      <c r="J3" s="225"/>
      <c r="K3" s="225"/>
      <c r="L3" s="225"/>
      <c r="M3" s="225"/>
      <c r="N3" s="225"/>
      <c r="O3" s="225"/>
      <c r="P3" s="225"/>
    </row>
    <row r="4" spans="1:16">
      <c r="A4" s="226" t="s">
        <v>30</v>
      </c>
      <c r="B4" s="226"/>
      <c r="C4" s="226"/>
      <c r="D4" s="226"/>
      <c r="E4" s="226"/>
      <c r="F4" s="226"/>
      <c r="G4" s="226"/>
      <c r="H4" s="226"/>
      <c r="I4" s="226"/>
      <c r="J4" s="226"/>
      <c r="K4" s="226"/>
      <c r="L4" s="226"/>
      <c r="M4" s="226"/>
      <c r="N4" s="226"/>
      <c r="O4" s="226"/>
      <c r="P4" s="226"/>
    </row>
    <row r="5" spans="1:16" ht="15.75" customHeight="1">
      <c r="A5" s="239" t="s">
        <v>0</v>
      </c>
      <c r="B5" s="239" t="s">
        <v>1</v>
      </c>
      <c r="C5" s="233" t="s">
        <v>65</v>
      </c>
      <c r="D5" s="239" t="s">
        <v>2</v>
      </c>
      <c r="E5" s="248" t="s">
        <v>3</v>
      </c>
      <c r="F5" s="249"/>
      <c r="G5" s="233" t="s">
        <v>4</v>
      </c>
      <c r="H5" s="239" t="s">
        <v>97</v>
      </c>
      <c r="I5" s="239"/>
      <c r="J5" s="239"/>
      <c r="K5" s="239" t="s">
        <v>98</v>
      </c>
      <c r="L5" s="239"/>
      <c r="M5" s="248" t="s">
        <v>99</v>
      </c>
      <c r="N5" s="252"/>
      <c r="O5" s="249"/>
      <c r="P5" s="239" t="s">
        <v>13</v>
      </c>
    </row>
    <row r="6" spans="1:16" ht="36.75" customHeight="1">
      <c r="A6" s="239"/>
      <c r="B6" s="239"/>
      <c r="C6" s="234"/>
      <c r="D6" s="239"/>
      <c r="E6" s="250"/>
      <c r="F6" s="251"/>
      <c r="G6" s="234"/>
      <c r="H6" s="239"/>
      <c r="I6" s="239"/>
      <c r="J6" s="239"/>
      <c r="K6" s="239"/>
      <c r="L6" s="239"/>
      <c r="M6" s="250"/>
      <c r="N6" s="253"/>
      <c r="O6" s="251"/>
      <c r="P6" s="239"/>
    </row>
    <row r="7" spans="1:16" ht="15.75" customHeight="1">
      <c r="A7" s="239"/>
      <c r="B7" s="239"/>
      <c r="C7" s="234"/>
      <c r="D7" s="239"/>
      <c r="E7" s="233" t="s">
        <v>14</v>
      </c>
      <c r="F7" s="233" t="s">
        <v>15</v>
      </c>
      <c r="G7" s="234"/>
      <c r="H7" s="239" t="s">
        <v>16</v>
      </c>
      <c r="I7" s="239" t="s">
        <v>17</v>
      </c>
      <c r="J7" s="239"/>
      <c r="K7" s="239" t="s">
        <v>18</v>
      </c>
      <c r="L7" s="239" t="s">
        <v>152</v>
      </c>
      <c r="M7" s="240" t="s">
        <v>23</v>
      </c>
      <c r="N7" s="243" t="s">
        <v>24</v>
      </c>
      <c r="O7" s="243"/>
      <c r="P7" s="239"/>
    </row>
    <row r="8" spans="1:16" ht="15.75" customHeight="1">
      <c r="A8" s="239"/>
      <c r="B8" s="239"/>
      <c r="C8" s="234"/>
      <c r="D8" s="239"/>
      <c r="E8" s="234"/>
      <c r="F8" s="234"/>
      <c r="G8" s="234"/>
      <c r="H8" s="239"/>
      <c r="I8" s="239" t="s">
        <v>18</v>
      </c>
      <c r="J8" s="239" t="s">
        <v>153</v>
      </c>
      <c r="K8" s="239"/>
      <c r="L8" s="239"/>
      <c r="M8" s="241"/>
      <c r="N8" s="244" t="s">
        <v>26</v>
      </c>
      <c r="O8" s="244" t="s">
        <v>27</v>
      </c>
      <c r="P8" s="239"/>
    </row>
    <row r="9" spans="1:16" ht="15.75" customHeight="1">
      <c r="A9" s="239"/>
      <c r="B9" s="239"/>
      <c r="C9" s="234"/>
      <c r="D9" s="239"/>
      <c r="E9" s="234"/>
      <c r="F9" s="234"/>
      <c r="G9" s="234"/>
      <c r="H9" s="239"/>
      <c r="I9" s="239"/>
      <c r="J9" s="239"/>
      <c r="K9" s="239"/>
      <c r="L9" s="239"/>
      <c r="M9" s="241"/>
      <c r="N9" s="245"/>
      <c r="O9" s="245"/>
      <c r="P9" s="239"/>
    </row>
    <row r="10" spans="1:16">
      <c r="A10" s="239"/>
      <c r="B10" s="239"/>
      <c r="C10" s="234"/>
      <c r="D10" s="239"/>
      <c r="E10" s="234"/>
      <c r="F10" s="234"/>
      <c r="G10" s="234"/>
      <c r="H10" s="239"/>
      <c r="I10" s="239"/>
      <c r="J10" s="239"/>
      <c r="K10" s="239"/>
      <c r="L10" s="239"/>
      <c r="M10" s="241"/>
      <c r="N10" s="245"/>
      <c r="O10" s="245"/>
      <c r="P10" s="239"/>
    </row>
    <row r="11" spans="1:16" ht="51.75" customHeight="1">
      <c r="A11" s="239"/>
      <c r="B11" s="239"/>
      <c r="C11" s="235"/>
      <c r="D11" s="239"/>
      <c r="E11" s="235"/>
      <c r="F11" s="235"/>
      <c r="G11" s="235"/>
      <c r="H11" s="239"/>
      <c r="I11" s="239"/>
      <c r="J11" s="239"/>
      <c r="K11" s="239"/>
      <c r="L11" s="239"/>
      <c r="M11" s="242"/>
      <c r="N11" s="246"/>
      <c r="O11" s="246"/>
      <c r="P11" s="239"/>
    </row>
    <row r="12" spans="1:16">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s="17" customFormat="1">
      <c r="A13" s="14" t="s">
        <v>33</v>
      </c>
      <c r="B13" s="15" t="s">
        <v>158</v>
      </c>
      <c r="C13" s="15"/>
      <c r="D13" s="16"/>
      <c r="E13" s="16"/>
      <c r="F13" s="16"/>
      <c r="G13" s="16"/>
      <c r="H13" s="16"/>
      <c r="I13" s="16"/>
      <c r="J13" s="16"/>
      <c r="K13" s="16"/>
      <c r="L13" s="16"/>
      <c r="M13" s="16"/>
      <c r="N13" s="16"/>
      <c r="O13" s="16"/>
      <c r="P13" s="16"/>
    </row>
    <row r="14" spans="1:16" s="9" customFormat="1" ht="47.25">
      <c r="A14" s="6">
        <v>1</v>
      </c>
      <c r="B14" s="7" t="s">
        <v>100</v>
      </c>
      <c r="C14" s="7"/>
      <c r="D14" s="8"/>
      <c r="E14" s="8"/>
      <c r="F14" s="8"/>
      <c r="G14" s="8"/>
      <c r="H14" s="8"/>
      <c r="I14" s="8"/>
      <c r="J14" s="8"/>
      <c r="K14" s="8"/>
      <c r="L14" s="8"/>
      <c r="M14" s="8"/>
      <c r="N14" s="8"/>
      <c r="O14" s="8"/>
      <c r="P14" s="8"/>
    </row>
    <row r="15" spans="1:16" s="13" customFormat="1">
      <c r="A15" s="10"/>
      <c r="B15" s="11" t="s">
        <v>39</v>
      </c>
      <c r="C15" s="11"/>
      <c r="D15" s="12"/>
      <c r="E15" s="12"/>
      <c r="F15" s="12"/>
      <c r="G15" s="12"/>
      <c r="H15" s="12"/>
      <c r="I15" s="12"/>
      <c r="J15" s="12"/>
      <c r="K15" s="12"/>
      <c r="L15" s="12"/>
      <c r="M15" s="12"/>
      <c r="N15" s="12"/>
      <c r="O15" s="12"/>
      <c r="P15" s="12"/>
    </row>
    <row r="16" spans="1:16" s="13" customFormat="1">
      <c r="A16" s="10"/>
      <c r="B16" s="11"/>
      <c r="C16" s="11"/>
      <c r="D16" s="12"/>
      <c r="E16" s="12"/>
      <c r="F16" s="12"/>
      <c r="G16" s="12"/>
      <c r="H16" s="12"/>
      <c r="I16" s="12"/>
      <c r="J16" s="12"/>
      <c r="K16" s="12"/>
      <c r="L16" s="12"/>
      <c r="M16" s="12"/>
      <c r="N16" s="12"/>
      <c r="O16" s="12"/>
      <c r="P16" s="12"/>
    </row>
    <row r="17" spans="1:16" s="9" customFormat="1" ht="31.5">
      <c r="A17" s="6">
        <v>2</v>
      </c>
      <c r="B17" s="7" t="s">
        <v>101</v>
      </c>
      <c r="C17" s="7"/>
      <c r="D17" s="8"/>
      <c r="E17" s="8"/>
      <c r="F17" s="8"/>
      <c r="G17" s="8"/>
      <c r="H17" s="8"/>
      <c r="I17" s="8"/>
      <c r="J17" s="8"/>
      <c r="K17" s="8"/>
      <c r="L17" s="8"/>
      <c r="M17" s="8"/>
      <c r="N17" s="8"/>
      <c r="O17" s="8"/>
      <c r="P17" s="8"/>
    </row>
    <row r="18" spans="1:16" s="9" customFormat="1" ht="47.25">
      <c r="A18" s="6" t="s">
        <v>79</v>
      </c>
      <c r="B18" s="7" t="s">
        <v>102</v>
      </c>
      <c r="C18" s="7"/>
      <c r="D18" s="8"/>
      <c r="E18" s="8"/>
      <c r="F18" s="8"/>
      <c r="G18" s="8"/>
      <c r="H18" s="8"/>
      <c r="I18" s="8"/>
      <c r="J18" s="8"/>
      <c r="K18" s="8"/>
      <c r="L18" s="8"/>
      <c r="M18" s="8"/>
      <c r="N18" s="8"/>
      <c r="O18" s="8"/>
      <c r="P18" s="8"/>
    </row>
    <row r="19" spans="1:16" s="13" customFormat="1">
      <c r="A19" s="10"/>
      <c r="B19" s="11" t="s">
        <v>39</v>
      </c>
      <c r="C19" s="11"/>
      <c r="D19" s="12"/>
      <c r="E19" s="12"/>
      <c r="F19" s="12"/>
      <c r="G19" s="12"/>
      <c r="H19" s="12"/>
      <c r="I19" s="12"/>
      <c r="J19" s="12"/>
      <c r="K19" s="12"/>
      <c r="L19" s="12"/>
      <c r="M19" s="12"/>
      <c r="N19" s="12"/>
      <c r="O19" s="12"/>
      <c r="P19" s="12"/>
    </row>
    <row r="20" spans="1:16" s="13" customFormat="1">
      <c r="A20" s="10"/>
      <c r="B20" s="11"/>
      <c r="C20" s="11"/>
      <c r="D20" s="12"/>
      <c r="E20" s="12"/>
      <c r="F20" s="12"/>
      <c r="G20" s="12"/>
      <c r="H20" s="12"/>
      <c r="I20" s="12"/>
      <c r="J20" s="12"/>
      <c r="K20" s="12"/>
      <c r="L20" s="12"/>
      <c r="M20" s="12"/>
      <c r="N20" s="12"/>
      <c r="O20" s="12"/>
      <c r="P20" s="12"/>
    </row>
    <row r="21" spans="1:16" s="9" customFormat="1" ht="31.5">
      <c r="A21" s="6" t="s">
        <v>80</v>
      </c>
      <c r="B21" s="7" t="s">
        <v>103</v>
      </c>
      <c r="C21" s="7"/>
      <c r="D21" s="8"/>
      <c r="E21" s="8"/>
      <c r="F21" s="8"/>
      <c r="G21" s="8"/>
      <c r="H21" s="8"/>
      <c r="I21" s="8"/>
      <c r="J21" s="8"/>
      <c r="K21" s="8"/>
      <c r="L21" s="8"/>
      <c r="M21" s="8"/>
      <c r="N21" s="8"/>
      <c r="O21" s="8"/>
      <c r="P21" s="8"/>
    </row>
    <row r="22" spans="1:16" s="13" customFormat="1">
      <c r="A22" s="10"/>
      <c r="B22" s="11" t="s">
        <v>39</v>
      </c>
      <c r="C22" s="11"/>
      <c r="D22" s="12"/>
      <c r="E22" s="12"/>
      <c r="F22" s="12"/>
      <c r="G22" s="12"/>
      <c r="H22" s="12"/>
      <c r="I22" s="12"/>
      <c r="J22" s="12"/>
      <c r="K22" s="12"/>
      <c r="L22" s="12"/>
      <c r="M22" s="12"/>
      <c r="N22" s="12"/>
      <c r="O22" s="12"/>
      <c r="P22" s="12"/>
    </row>
    <row r="23" spans="1:16" s="13" customFormat="1">
      <c r="A23" s="10"/>
      <c r="B23" s="11"/>
      <c r="C23" s="11"/>
      <c r="D23" s="12"/>
      <c r="E23" s="12"/>
      <c r="F23" s="12"/>
      <c r="G23" s="12"/>
      <c r="H23" s="12"/>
      <c r="I23" s="12"/>
      <c r="J23" s="12"/>
      <c r="K23" s="12"/>
      <c r="L23" s="12"/>
      <c r="M23" s="12"/>
      <c r="N23" s="12"/>
      <c r="O23" s="12"/>
      <c r="P23" s="12"/>
    </row>
    <row r="24" spans="1:16" s="13" customFormat="1" ht="31.5">
      <c r="A24" s="6">
        <v>3</v>
      </c>
      <c r="B24" s="7" t="s">
        <v>104</v>
      </c>
      <c r="C24" s="11"/>
      <c r="D24" s="12"/>
      <c r="E24" s="12"/>
      <c r="F24" s="12"/>
      <c r="G24" s="12"/>
      <c r="H24" s="12"/>
      <c r="I24" s="12"/>
      <c r="J24" s="12"/>
      <c r="K24" s="12"/>
      <c r="L24" s="12"/>
      <c r="M24" s="12"/>
      <c r="N24" s="12"/>
      <c r="O24" s="12"/>
      <c r="P24" s="12"/>
    </row>
    <row r="25" spans="1:16" s="13" customFormat="1">
      <c r="A25" s="10"/>
      <c r="B25" s="11" t="s">
        <v>39</v>
      </c>
      <c r="C25" s="11"/>
      <c r="D25" s="12"/>
      <c r="E25" s="12"/>
      <c r="F25" s="12"/>
      <c r="G25" s="12"/>
      <c r="H25" s="12"/>
      <c r="I25" s="12"/>
      <c r="J25" s="12"/>
      <c r="K25" s="12"/>
      <c r="L25" s="12"/>
      <c r="M25" s="12"/>
      <c r="N25" s="12"/>
      <c r="O25" s="12"/>
      <c r="P25" s="12"/>
    </row>
    <row r="26" spans="1:16" s="13" customFormat="1">
      <c r="A26" s="10"/>
      <c r="B26" s="11"/>
      <c r="C26" s="11"/>
      <c r="D26" s="12"/>
      <c r="E26" s="12"/>
      <c r="F26" s="12"/>
      <c r="G26" s="12"/>
      <c r="H26" s="12"/>
      <c r="I26" s="12"/>
      <c r="J26" s="12"/>
      <c r="K26" s="12"/>
      <c r="L26" s="12"/>
      <c r="M26" s="12"/>
      <c r="N26" s="12"/>
      <c r="O26" s="12"/>
      <c r="P26" s="12"/>
    </row>
    <row r="27" spans="1:16" s="13" customFormat="1">
      <c r="A27" s="10"/>
      <c r="B27" s="11"/>
      <c r="C27" s="11"/>
      <c r="D27" s="12"/>
      <c r="E27" s="12"/>
      <c r="F27" s="12"/>
      <c r="G27" s="12"/>
      <c r="H27" s="12"/>
      <c r="I27" s="12"/>
      <c r="J27" s="12"/>
      <c r="K27" s="12"/>
      <c r="L27" s="12"/>
      <c r="M27" s="12"/>
      <c r="N27" s="12"/>
      <c r="O27" s="12"/>
      <c r="P27" s="12"/>
    </row>
    <row r="28" spans="1:16" s="13" customFormat="1">
      <c r="A28" s="10"/>
      <c r="B28" s="11"/>
      <c r="C28" s="11"/>
      <c r="D28" s="12"/>
      <c r="E28" s="12"/>
      <c r="F28" s="12"/>
      <c r="G28" s="12"/>
      <c r="H28" s="12"/>
      <c r="I28" s="12"/>
      <c r="J28" s="12"/>
      <c r="K28" s="12"/>
      <c r="L28" s="12"/>
      <c r="M28" s="12"/>
      <c r="N28" s="12"/>
      <c r="O28" s="12"/>
      <c r="P28" s="12"/>
    </row>
    <row r="30" spans="1:16">
      <c r="B30" s="2" t="s">
        <v>78</v>
      </c>
    </row>
  </sheetData>
  <mergeCells count="26">
    <mergeCell ref="A1:P1"/>
    <mergeCell ref="A2:P2"/>
    <mergeCell ref="A3:P3"/>
    <mergeCell ref="A4:P4"/>
    <mergeCell ref="A5:A11"/>
    <mergeCell ref="B5:B11"/>
    <mergeCell ref="C5:C11"/>
    <mergeCell ref="D5:D11"/>
    <mergeCell ref="E5:F6"/>
    <mergeCell ref="G5:G11"/>
    <mergeCell ref="H5:J6"/>
    <mergeCell ref="K5:L6"/>
    <mergeCell ref="M5:O6"/>
    <mergeCell ref="P5:P11"/>
    <mergeCell ref="E7:E11"/>
    <mergeCell ref="F7:F11"/>
    <mergeCell ref="H7:H11"/>
    <mergeCell ref="I7:J7"/>
    <mergeCell ref="K7:K11"/>
    <mergeCell ref="L7:L11"/>
    <mergeCell ref="M7:M11"/>
    <mergeCell ref="N7:O7"/>
    <mergeCell ref="I8:I11"/>
    <mergeCell ref="J8:J11"/>
    <mergeCell ref="N8:N11"/>
    <mergeCell ref="O8:O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ODA 21-25</vt:lpstr>
      <vt:lpstr>Von ĐVSN 21-25</vt:lpstr>
      <vt:lpstr>TH nhu cau 26-30</vt:lpstr>
      <vt:lpstr>NSĐP 26-30</vt:lpstr>
      <vt:lpstr>NSTW 26-30</vt:lpstr>
      <vt:lpstr>ODA 26-30</vt:lpstr>
      <vt:lpstr>CTMTQG 26-30</vt:lpstr>
      <vt:lpstr>ĐVSN 26-30</vt:lpstr>
      <vt:lpstr>'NSĐP 26-30'!Print_Area</vt:lpstr>
      <vt:lpstr>'CTMTQG 26-30'!Print_Titles</vt:lpstr>
      <vt:lpstr>'NSĐP 26-30'!Print_Titles</vt:lpstr>
      <vt:lpstr>'NSTW 26-30'!Print_Titles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Trung Kien</cp:lastModifiedBy>
  <cp:lastPrinted>2024-09-12T06:55:01Z</cp:lastPrinted>
  <dcterms:created xsi:type="dcterms:W3CDTF">2023-04-11T09:43:04Z</dcterms:created>
  <dcterms:modified xsi:type="dcterms:W3CDTF">2024-09-12T07:01:05Z</dcterms:modified>
</cp:coreProperties>
</file>