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800" firstSheet="1" activeTab="1"/>
  </bookViews>
  <sheets>
    <sheet name="hoso" sheetId="1" state="hidden" r:id="rId1"/>
    <sheet name="Thong ke" sheetId="2" r:id="rId2"/>
    <sheet name="ra soat Cong DVC Quoc gia" sheetId="3" r:id="rId3"/>
  </sheets>
  <definedNames>
    <definedName name="OLE_LINK1" localSheetId="2">'ra soat Cong DVC Quoc gia'!$A$4</definedName>
  </definedNames>
  <calcPr fullCalcOnLoad="1"/>
</workbook>
</file>

<file path=xl/sharedStrings.xml><?xml version="1.0" encoding="utf-8"?>
<sst xmlns="http://schemas.openxmlformats.org/spreadsheetml/2006/main" count="493" uniqueCount="254">
  <si>
    <t>STT</t>
  </si>
  <si>
    <t>UBND Tỉnh Điện Biên</t>
  </si>
  <si>
    <t>Văn phòng Ủy ban nhân dân tỉnh</t>
  </si>
  <si>
    <t>Sở Công thương</t>
  </si>
  <si>
    <t>Sở Giáo dục và Đào tạo</t>
  </si>
  <si>
    <t>Sở Giao thông - Vận tải</t>
  </si>
  <si>
    <t>Sở Khoa học và Công nghệ</t>
  </si>
  <si>
    <t>Sở Kế hoạch và Đầu tư</t>
  </si>
  <si>
    <t>Sở Lao động - Thương binh và Xã hội</t>
  </si>
  <si>
    <t>Sở Nội vụ</t>
  </si>
  <si>
    <t>Sở Ngoại vụ</t>
  </si>
  <si>
    <t>Sở Nông nghiệp và Phát triển nông thôn</t>
  </si>
  <si>
    <t>Sở Tài nguyên và Môi trường</t>
  </si>
  <si>
    <t>Sở Tài chính</t>
  </si>
  <si>
    <t>Sở Tư pháp</t>
  </si>
  <si>
    <t>Sở Thông tin và Truyền thông</t>
  </si>
  <si>
    <t>Sở Văn hóa, Thể thao và Du lịch</t>
  </si>
  <si>
    <t>Sở Xây dựng</t>
  </si>
  <si>
    <t>Sở Y tế</t>
  </si>
  <si>
    <t>Thanh tra tỉnh</t>
  </si>
  <si>
    <t>Ban Dân tộc tỉnh</t>
  </si>
  <si>
    <t>UBND Thành phố Điện Biên Phủ</t>
  </si>
  <si>
    <t>UBND huyện Điện Biên</t>
  </si>
  <si>
    <t>UBND huyện Mường Ảng</t>
  </si>
  <si>
    <t>UBND huyện Tuần Giáo</t>
  </si>
  <si>
    <t>UBND huyện Tủa Chùa</t>
  </si>
  <si>
    <t>UBND huyện Điện Biên Đông</t>
  </si>
  <si>
    <t>UBND huyện Mường Chà</t>
  </si>
  <si>
    <t>UBND huyện Nậm Pồ</t>
  </si>
  <si>
    <t>UBND huyện Mường Nhé</t>
  </si>
  <si>
    <t>UBND Thị xã Mường Lay</t>
  </si>
  <si>
    <t>UBND xã Pom Lót</t>
  </si>
  <si>
    <t>UBND phường Mường Thanh</t>
  </si>
  <si>
    <t>UBND phường Him Lam</t>
  </si>
  <si>
    <t>UBND phường Tân Thanh</t>
  </si>
  <si>
    <t>UBND phường Noong Bua</t>
  </si>
  <si>
    <t>UBND phường Thanh Trường</t>
  </si>
  <si>
    <t>UBND phường Thanh Bình</t>
  </si>
  <si>
    <t>UBND phường Nam Thanh</t>
  </si>
  <si>
    <t>UBND xã Thanh Minh</t>
  </si>
  <si>
    <t>UBND xã Hẹ Muông</t>
  </si>
  <si>
    <t>UBND thị trấn Tủa Chùa</t>
  </si>
  <si>
    <t>UBND xã Phu Luông</t>
  </si>
  <si>
    <t>UBND Thị trấn Tuần Giáo</t>
  </si>
  <si>
    <t>UBND xã Na Ư</t>
  </si>
  <si>
    <t>UBND xã Huổi Só</t>
  </si>
  <si>
    <t>UBND xã Mường Nhà</t>
  </si>
  <si>
    <t>UBND Xã Phình Sáng</t>
  </si>
  <si>
    <t>UBND xã Xín Chải</t>
  </si>
  <si>
    <t>UBND xã Mường Phăng</t>
  </si>
  <si>
    <t>UBND xã Tả Sìn Thàng</t>
  </si>
  <si>
    <t>UBND Xã Rạng Đông</t>
  </si>
  <si>
    <t>UBND Xã Mùn Chung</t>
  </si>
  <si>
    <t>UBND xã Lao Xả Phình</t>
  </si>
  <si>
    <t>UBND  Xã  Nà Tòng</t>
  </si>
  <si>
    <t>UBND Xã Ta Ma</t>
  </si>
  <si>
    <t>UBND Xã Mường Mùn</t>
  </si>
  <si>
    <t>UBND xã Tả Phìn</t>
  </si>
  <si>
    <t>UBND Xã Pú Xi</t>
  </si>
  <si>
    <t>UBND Xã Pú Nhung</t>
  </si>
  <si>
    <t>UBND xã Nà Nhạn</t>
  </si>
  <si>
    <t>UBND Xã Quài Nưa</t>
  </si>
  <si>
    <t>UBND xã Pa Thơm</t>
  </si>
  <si>
    <t>UBND xã Tủa Thàng</t>
  </si>
  <si>
    <t>UBND Xã Mường Thín</t>
  </si>
  <si>
    <t>UBND xã Trung Thu</t>
  </si>
  <si>
    <t>UBND xã Noong Luống</t>
  </si>
  <si>
    <t>UBND Xã Tỏa Tình</t>
  </si>
  <si>
    <t>UBND xã Thanh Chăn</t>
  </si>
  <si>
    <t>UBND xã Sính Phình</t>
  </si>
  <si>
    <t>UBND Xã Nà Sáy</t>
  </si>
  <si>
    <t>UBND xã Thanh Hưng</t>
  </si>
  <si>
    <t>UBND Xã Mường Khong</t>
  </si>
  <si>
    <t>UBND xã Thanh Xương</t>
  </si>
  <si>
    <t>UBND Xã Quài Cang</t>
  </si>
  <si>
    <t>UBND Xã Quài Tở</t>
  </si>
  <si>
    <t>UBND Xã Chiềng Sinh</t>
  </si>
  <si>
    <t>UBND xã Xá Nhè</t>
  </si>
  <si>
    <t>UBND xã Thanh Nưa</t>
  </si>
  <si>
    <t>UBND Xã Chiềng Đông</t>
  </si>
  <si>
    <t>UBND xã Pá Khoang</t>
  </si>
  <si>
    <t>UBND Xã Tênh Phông</t>
  </si>
  <si>
    <t>UBND xã Na Tông .</t>
  </si>
  <si>
    <t>UBND xã Mường Đun</t>
  </si>
  <si>
    <t>UBND xã Hua Thanh</t>
  </si>
  <si>
    <t>UBND xã Mường Báng</t>
  </si>
  <si>
    <t>UBND xã Mường Lói</t>
  </si>
  <si>
    <t>UBND xã Núa Ngam</t>
  </si>
  <si>
    <t>UBND xã Mường Pồn</t>
  </si>
  <si>
    <t>UBND xã Nà Tấu</t>
  </si>
  <si>
    <t>UBND xã Noong Hẹt</t>
  </si>
  <si>
    <t>UBND xã Sam Mứn</t>
  </si>
  <si>
    <t>UBND xã Thanh An</t>
  </si>
  <si>
    <t>UBND xã Thanh Luông</t>
  </si>
  <si>
    <t>UBND xã Thanh Yên</t>
  </si>
  <si>
    <t>UBND phường Sông Đà</t>
  </si>
  <si>
    <t>UBND phường Na Lay</t>
  </si>
  <si>
    <t>UBND xã Lay Nưa</t>
  </si>
  <si>
    <t>UBND xã Sín Thầu</t>
  </si>
  <si>
    <t>UBND xã Pa Tần</t>
  </si>
  <si>
    <t>UBND xã Nậm Tin</t>
  </si>
  <si>
    <t>UBND xã Chà Cang</t>
  </si>
  <si>
    <t>UBND xã Na Cô Sa</t>
  </si>
  <si>
    <t>UBND xã Nà Khoa</t>
  </si>
  <si>
    <t>UBND Xã Nậm Nhừ</t>
  </si>
  <si>
    <t>UBND xã Sen Thượng</t>
  </si>
  <si>
    <t>UBND xã Nà Hỳ</t>
  </si>
  <si>
    <t>UBND xã Nậm Chua</t>
  </si>
  <si>
    <t>UBND xã Nà Bủng</t>
  </si>
  <si>
    <t>UBND xã Vàng Đán</t>
  </si>
  <si>
    <t>UBND xã Nậm Khăn</t>
  </si>
  <si>
    <t>UBND xã Chà Tở</t>
  </si>
  <si>
    <t>UBND xã Chà Nưa</t>
  </si>
  <si>
    <t>UBND xã Phìn Hồ</t>
  </si>
  <si>
    <t>UBND Thị trấn Điện Biên Đông</t>
  </si>
  <si>
    <t>UBND xã Si Pa Phìn</t>
  </si>
  <si>
    <t>UBND Xã Na Son</t>
  </si>
  <si>
    <t>UBND Xã Phì Nhừ</t>
  </si>
  <si>
    <t>UBND Xã Chiềng Sơ</t>
  </si>
  <si>
    <t>UBND Xã Mường Luân</t>
  </si>
  <si>
    <t>UBND Xã Pú Nhi</t>
  </si>
  <si>
    <t>UBND Xã Nong U</t>
  </si>
  <si>
    <t>UBND Xã Xa Dung</t>
  </si>
  <si>
    <t>UBND Xã Keo Lôm</t>
  </si>
  <si>
    <t>UBND Xã Luân Giới</t>
  </si>
  <si>
    <t>UBND Xã Phình Giàng</t>
  </si>
  <si>
    <t>UBND Xã Pú Hồng</t>
  </si>
  <si>
    <t>UBND Xã Tìa Dình</t>
  </si>
  <si>
    <t>UBND Xã Háng Lìa</t>
  </si>
  <si>
    <t>UBND xã Chung Chải</t>
  </si>
  <si>
    <t>UBND xã Leng Su Sìn</t>
  </si>
  <si>
    <t>UBND xã Pá Mỳ</t>
  </si>
  <si>
    <t>UBND xã Mường Nhé</t>
  </si>
  <si>
    <t>UBND xã Nậm Vì</t>
  </si>
  <si>
    <t>UBND xã Nậm Kè</t>
  </si>
  <si>
    <t>UBND xã Mường Toong</t>
  </si>
  <si>
    <t>UBND xã Huổi Lếch</t>
  </si>
  <si>
    <t>UBND xã Quảng Lâm</t>
  </si>
  <si>
    <t>UBND Thị Trấn Mường Chà</t>
  </si>
  <si>
    <t>UBND Xã Xá Tổng</t>
  </si>
  <si>
    <t>UBND Xã Mường Tùng</t>
  </si>
  <si>
    <t>UBND Xã Hừa Ngài</t>
  </si>
  <si>
    <t>UBND Xã Huổi Mí</t>
  </si>
  <si>
    <t>UBND Xã Pa Ham</t>
  </si>
  <si>
    <t>UBND Xã Nậm Nèn</t>
  </si>
  <si>
    <t>UBND Xã Huổi Lèng</t>
  </si>
  <si>
    <t>UBND Xã Sa Lông</t>
  </si>
  <si>
    <t>UBND Xã Ma Thì Hồ</t>
  </si>
  <si>
    <t>UBND Xã Na Sang</t>
  </si>
  <si>
    <t>UBND Xã Mường Mươn</t>
  </si>
  <si>
    <t>UBND thị trấn Mường Ảng</t>
  </si>
  <si>
    <t>UBND Xã Ẳng Cang</t>
  </si>
  <si>
    <t>UBND Xã Ẳng Nưa</t>
  </si>
  <si>
    <t>UBND Xã Ẳng Tở</t>
  </si>
  <si>
    <t>UBND Xã Búng Lao</t>
  </si>
  <si>
    <t>UBND Xã Xuân Lao</t>
  </si>
  <si>
    <t>UBND Xã Mường Đăng</t>
  </si>
  <si>
    <t>UBND Xã Ngối Cáy</t>
  </si>
  <si>
    <t>UBND Xã Nặm Lịch</t>
  </si>
  <si>
    <t>UBND Xã Mường Lạn</t>
  </si>
  <si>
    <t/>
  </si>
  <si>
    <t>Tổng</t>
  </si>
  <si>
    <t>I</t>
  </si>
  <si>
    <t>CẤP TỈNH</t>
  </si>
  <si>
    <t>II</t>
  </si>
  <si>
    <t>CẤP HUYỆN</t>
  </si>
  <si>
    <t>III</t>
  </si>
  <si>
    <t>CẤP XÃ</t>
  </si>
  <si>
    <t>Mức độ 3</t>
  </si>
  <si>
    <t>Mức độ 4</t>
  </si>
  <si>
    <t>Tên cơ quan, đơn vị</t>
  </si>
  <si>
    <t>Tiếp nhận, xử lý hồ sơ trên Cổng DVC của tỉnh</t>
  </si>
  <si>
    <t>8</t>
  </si>
  <si>
    <t>Tổng số DVC trực tuyến trên Cổng DVC trực tuyến của tỉnh</t>
  </si>
  <si>
    <t>Tổng số DVC tích hợp lên Cổng DVC Quốc gia</t>
  </si>
  <si>
    <t>Tổng số hồ sơ tiếp nhận, xử lý trực tuyến</t>
  </si>
  <si>
    <t>1</t>
  </si>
  <si>
    <t>Tổng số hồ sơ tiếp nhận của DVC trực tuyến</t>
  </si>
  <si>
    <t>Tổng số TTHC (theo BC CNTT Quý III/2020)</t>
  </si>
  <si>
    <t>Tỷ lệ DVC trực tuyến trên Cổng DVC trực tuyến của tỉnh</t>
  </si>
  <si>
    <t>Tỷ lệ DVC tích hợp lên Cổng DVC Quốc gia</t>
  </si>
  <si>
    <t>Tỷ lệ hồ sơ tiếp nhận, xử lý trực tuyến</t>
  </si>
  <si>
    <t>TT</t>
  </si>
  <si>
    <t>Lĩnh vực/tên thủ tục hành chính</t>
  </si>
  <si>
    <t>Mức độ dịch vụ công trực tuyến</t>
  </si>
  <si>
    <t>Trạng thái</t>
  </si>
  <si>
    <t>SỞ Y TẾ</t>
  </si>
  <si>
    <t>Lĩnh vực Đào tạo</t>
  </si>
  <si>
    <t>Thủ tục Công bố đáp ứng yêu cầu là cơ sở thực hành trong đào tạo khối ngành sức khỏe đối với các cơ sở khám, chữa bệnh thuộc Sở Y tế và cơ sở khám bệnh, chữa bệnh tư nhân trên địa bàn tỉnh, thành phố</t>
  </si>
  <si>
    <t>X</t>
  </si>
  <si>
    <t>Không tìm thấy TTHC trên Cổng Quốc gia</t>
  </si>
  <si>
    <t>Cấp lại chứng chỉ hành nghề bác sỹ gia đình đối với người Việt Nam bị mất hoặc hư hỏng hoặc bị thu hồi chứng chỉ hành nghề theo quy định tại Điểm a, b, Khoản 1 Điều 29 Luật khám bệnh, chữa bệnh thuộc thẩm quyền của Sở Y tế</t>
  </si>
  <si>
    <t>Cấp thay đổi phạm vi hoạt động chuyên môn trong chứng chỉ hành nghề khám bệnh, chữa bệnh thuộc thẩm quyền của Sở Y tế</t>
  </si>
  <si>
    <t>Cấp chứng chỉ hành nghề khám bệnh, chữa bệnh đối với người Việt Nam thuộc thẩm quyền của Sở Y tế</t>
  </si>
  <si>
    <t>Thủ tục cấp lại chứng chỉ hành nghề khám bệnh, chữa bệnh đối với người Việt Nam bị mất hoặc hư hỏng hoặc bị thu hồi chứng chỉ hành nghề theo quy định tại điểm a, b Khoản 1 Điều 29 Luật khám bệnh, chữa bệnh thuộc thẩm quyền của Sở Y tế</t>
  </si>
  <si>
    <t>Thủ tục Cấp lại chứng chỉ hành nghề bác sỹ gia đình đối với người Việt Nam bị mất hoặc hư hỏng hoặc bị thu hồi chứng chỉ hành nghề theo quy định tại Điểm c, d, đ, e và g tại Khoản 1 Điều 29 Luật khám bệnh, chữa bệnh thuộc thẩm quyền của Sở Y tế</t>
  </si>
  <si>
    <t>Cấp chứng chỉ hành nghề bác sỹ gia đình thuộc thẩm quyền của Sở Y tế</t>
  </si>
  <si>
    <t>SỞ CÔNG THƯƠNG</t>
  </si>
  <si>
    <t>Lĩnh vực Điện</t>
  </si>
  <si>
    <t>Cấp thẻ Kiểm tra viên điện lực cho các đối tượng thuộc thẩm quyền cấp của Sở Công Thương</t>
  </si>
  <si>
    <t>Cấp thẻ Kiểm tra viên điện lực cho các đối tượng thuộc thẩm quyền cấp của Sở Công Thương trường hợp thẻ bị mất hoặc bị hỏng thẻ</t>
  </si>
  <si>
    <t>SỞ LAO ĐỘNG - THƯƠNG BINH VÀ XÃ HỘI</t>
  </si>
  <si>
    <t>Lĩnh vực Bảo trợ xã hội</t>
  </si>
  <si>
    <t>Thủ tục Đưa đối tượng ra khỏi cơ sở trợ giúp trẻ em</t>
  </si>
  <si>
    <t>Lĩnh vực Lao động - Tiền lương- BHXH</t>
  </si>
  <si>
    <t>Thủ tục Đăng ký nội quy lao động của doanh nghiệp</t>
  </si>
  <si>
    <t>IV</t>
  </si>
  <si>
    <t>SỞ TÀI NGUYÊN VÀ MÔI TRƯỜNG</t>
  </si>
  <si>
    <t>Lĩnh vực Đo đạc bản đồ</t>
  </si>
  <si>
    <t>Thủ tục cung cấp thông tin, dữ liệu, sản phẩm đo đạc và bản đồ</t>
  </si>
  <si>
    <t>Khai thác và sử dụng thông tin, dữ liệu tài nguyên và môi trường</t>
  </si>
  <si>
    <t>Lĩnh vực Môi trường</t>
  </si>
  <si>
    <t>Cấp Sổ đăng ký chủ nguồn thải chất thải nguy hại</t>
  </si>
  <si>
    <t>Cấp lại Sổ đăng ký chủ nguồn thải chất thải nguy hại</t>
  </si>
  <si>
    <t>Lĩnh vực Tài nguyên nước</t>
  </si>
  <si>
    <t>Tính tiền cấp quyền khai thác tài nguyên nước đối với trường hợp tổ chức, cá nhân đã được cấp giấy phép trước ngày Nghị định số 82/2017/NĐ-CP có hiệu lực thi hành</t>
  </si>
  <si>
    <t>SỞ VĂN HÓA, THỂ THAO VÀ DU LỊCH</t>
  </si>
  <si>
    <t>Lĩnh vực Mỹ thuật, nhiếp ảnh và triển lãm</t>
  </si>
  <si>
    <t xml:space="preserve">Thủ tục cấp giấy phép triển lãm mỹ thuật </t>
  </si>
  <si>
    <t>TTHC trên Cổng DVC Quốc gia thẩm quyền của UBND tỉnh</t>
  </si>
  <si>
    <t>Cấp giấy phép xây dựng tượng đài, tranh hoành tráng</t>
  </si>
  <si>
    <t>Cấp giấy phép tổ chức trại sáng tác điêu khắc</t>
  </si>
  <si>
    <t>Cấp giấy phép đưa tác phẩm nhiếp ảnh từ Việt Nam ra nước ngoài triển lãm</t>
  </si>
  <si>
    <t>Cấp giấy phép triển lãm tác phẩm nhiếp ảnh tại Việt Nam</t>
  </si>
  <si>
    <t>Lĩnh vực Văn hóa</t>
  </si>
  <si>
    <t>Thủ tục cho phép tổ chức triển khai sử dụng vũ khí quân dụng, súng săn, vũ khí thể thao, vật liệu nổ, công cụ hỗ trợ còn tính năng, tác dụng được sử dụng làm đạo cụ</t>
  </si>
  <si>
    <t>TTHC trên Cổng DVC Quốc gia lĩnh vực Lữ hành</t>
  </si>
  <si>
    <t>Lĩnh vực Văn hóa cơ sở</t>
  </si>
  <si>
    <t>Thủ tục cấp giấy phép thành lập Văn phòng đại diện của doanh nghiệp quảng cáo nước ngoài tại Việt Nam</t>
  </si>
  <si>
    <t>Thủ tục cấp sửa đổi, bổ sung Giấy phép thành lập Văn phòng đại diện của doanh nghiệp quảng cáo nước ngoài tại Việt Nam</t>
  </si>
  <si>
    <t>Lĩnh vực Lễ hội</t>
  </si>
  <si>
    <t>Thủ tục đăng ký tổ chức lễ hội cấp tỉnh</t>
  </si>
  <si>
    <t>Lĩnh vực Gia đình</t>
  </si>
  <si>
    <t xml:space="preserve">Thủ tục đổi Giấy chứng nhận đăng ký hoạt động của cơ sở tư vấn về phòng, chống bạo lực gia đình </t>
  </si>
  <si>
    <t xml:space="preserve">Thủ tục đổi Giấy chứng nhận đăng ký hoạt động của cơ sở hỗ trợ nạn nhân bạo lực gia đình </t>
  </si>
  <si>
    <t xml:space="preserve">Thủ tục cấp lại Giấy chứng nhận đăng ký hoạt động của cơ sở hỗ trợ nạn nhân bạo lực gia đình </t>
  </si>
  <si>
    <t xml:space="preserve">Thủ tục cấp lại Giấy chứng nhận đăng ký hoạt động của cơ sở tư vấn về phòng, chống bạo lực gia đình </t>
  </si>
  <si>
    <t>SỞ XÂY DỰNG</t>
  </si>
  <si>
    <t>Điều chỉnh, bổ sung chứng chỉ hành nghề hoạt động xây dựng của cá nhân hạng II, III</t>
  </si>
  <si>
    <t>V</t>
  </si>
  <si>
    <t>VI</t>
  </si>
  <si>
    <t>(Kèm theo Công văn số           /STTTT-CNTT ngày      /11/2020 của Sở Thông tin và Truyền thông)</t>
  </si>
  <si>
    <t>PL01: Thống kê tình hình thực hiện cung cấp dịch vụ công trực tuyến của cơ quan, đơn vị trên địa bàn tỉnh
(Số liệu thống kê trên Cổng DVC trực tuyến của tỉnh từ 01/01/2020 đến 31/10/2020)</t>
  </si>
  <si>
    <t>Tổng số hồ sơ tiếp nhận, xử lý trên Cổng DVC của tỉnh</t>
  </si>
  <si>
    <t>Danh mục dịch vụ công trực tuyến mức độ 3, mức độ 4 tỉnh Điện Biên chưa được tích hợp, cung cấp trên Cổng Dịch vụ công quốc gia</t>
  </si>
  <si>
    <t>Lĩnh vực Khám bệnh, chữa bệnh</t>
  </si>
  <si>
    <t>Điều chỉnh giấy phép hoạt động đối với cơ sở khám bệnh, chữa bệnh khi thay đổi quy mô giường bệnh hoặc cơ cấu tổ chức hoặc phạm vi hoạt động chuyên môn thuộc thẩm quyền của Sở Y tế</t>
  </si>
  <si>
    <t>Cấp giấy phép hoạt động đối với cơ sở khám bệnh, chữa bệnh khi thay đổi tên cơ sở khám bệnh, chữa bệnh thuộc thẩm quyền của Sở Y tế</t>
  </si>
  <si>
    <t>x</t>
  </si>
  <si>
    <t>Cấp giấy phép hành nghề khoan nước dưới đất quy mô vừa và nhỏ</t>
  </si>
  <si>
    <t>Gia hạn, điều chỉnh nội dung giấy phép hành nghề khoan nước dưới đất quy mô vừa và nhỏ</t>
  </si>
  <si>
    <t>Dịch vụ bị từ chối công khai do Trong trình tự thực hiện của thủ tục có bước thẩm định tại sơ sở</t>
  </si>
  <si>
    <t>Dịch vụ bị từ chối công khai do: Khoản 4 Điều 13 Thông tư số 40/2014/TT-BTNMT quy định Trường hợp cần thiết, cơ quan thụ lý hồ sơ cấp phép có văn bản yêu cầu tổ chức, cá nhân đề nghị cấp phép giải trình, bổ sung để làm rõ nội dung hồ sơ; tổ chức kiểm tra thực tế điều kiện hành nghề, năng lực chuyên môn kỹ thuật của tổ chức</t>
  </si>
  <si>
    <t>Nguyên nhân, thủ tục hành chính sửa đổi, thay thế (nếu có)</t>
  </si>
</sst>
</file>

<file path=xl/styles.xml><?xml version="1.0" encoding="utf-8"?>
<styleSheet xmlns="http://schemas.openxmlformats.org/spreadsheetml/2006/main">
  <numFmts count="27">
    <numFmt numFmtId="5" formatCode="&quot;Z$&quot;#,##0_);\(&quot;Z$&quot;#,##0\)"/>
    <numFmt numFmtId="6" formatCode="&quot;Z$&quot;#,##0_);[Red]\(&quot;Z$&quot;#,##0\)"/>
    <numFmt numFmtId="7" formatCode="&quot;Z$&quot;#,##0.00_);\(&quot;Z$&quot;#,##0.00\)"/>
    <numFmt numFmtId="8" formatCode="&quot;Z$&quot;#,##0.00_);[Red]\(&quot;Z$&quot;#,##0.00\)"/>
    <numFmt numFmtId="42" formatCode="_(&quot;Z$&quot;* #,##0_);_(&quot;Z$&quot;* \(#,##0\);_(&quot;Z$&quot;* &quot;-&quot;_);_(@_)"/>
    <numFmt numFmtId="41" formatCode="_(* #,##0_);_(* \(#,##0\);_(* &quot;-&quot;_);_(@_)"/>
    <numFmt numFmtId="44" formatCode="_(&quot;Z$&quot;* #,##0.00_);_(&quot;Z$&quot;* \(#,##0.00\);_(&quot;Z$&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3009]dddd\,\ mmmm\ dd\,\ yyyy"/>
    <numFmt numFmtId="171" formatCode="[$-409]h:mm:ss\ AM/PM"/>
    <numFmt numFmtId="172" formatCode="0.000000"/>
    <numFmt numFmtId="173" formatCode="0.00000"/>
    <numFmt numFmtId="174" formatCode="0.0000"/>
    <numFmt numFmtId="175" formatCode="0.000"/>
    <numFmt numFmtId="176" formatCode="0.0"/>
    <numFmt numFmtId="177" formatCode="0.0000000"/>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b/>
      <sz val="11"/>
      <name val="Times New Roman"/>
      <family val="1"/>
    </font>
    <font>
      <sz val="11"/>
      <name val="Times New Roman"/>
      <family val="1"/>
    </font>
    <font>
      <i/>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69"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4">
    <xf numFmtId="0" fontId="0" fillId="0" borderId="0" xfId="0" applyAlignment="1">
      <alignment/>
    </xf>
    <xf numFmtId="0" fontId="2" fillId="0" borderId="0" xfId="0" applyFont="1" applyAlignment="1">
      <alignment/>
    </xf>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2" fillId="0" borderId="1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1" fillId="0" borderId="10" xfId="0" applyFont="1" applyBorder="1" applyAlignment="1">
      <alignment horizontal="left" vertical="center" wrapText="1"/>
    </xf>
    <xf numFmtId="0" fontId="1" fillId="0" borderId="0" xfId="0" applyFont="1" applyAlignment="1">
      <alignment/>
    </xf>
    <xf numFmtId="0" fontId="0" fillId="0" borderId="11" xfId="0" applyBorder="1" applyAlignment="1">
      <alignment horizontal="center" vertical="center" wrapText="1"/>
    </xf>
    <xf numFmtId="0" fontId="1" fillId="0" borderId="0" xfId="0" applyFont="1" applyAlignment="1">
      <alignment vertical="center"/>
    </xf>
    <xf numFmtId="1" fontId="2" fillId="0" borderId="0" xfId="0" applyNumberFormat="1" applyFont="1" applyAlignment="1">
      <alignment/>
    </xf>
    <xf numFmtId="0" fontId="39" fillId="0" borderId="10" xfId="0" applyFont="1" applyBorder="1" applyAlignment="1">
      <alignment horizontal="center" vertical="center" wrapText="1"/>
    </xf>
    <xf numFmtId="1" fontId="2" fillId="0" borderId="0" xfId="0" applyNumberFormat="1" applyFont="1" applyAlignment="1">
      <alignment/>
    </xf>
    <xf numFmtId="1" fontId="2" fillId="0" borderId="12" xfId="0" applyNumberFormat="1" applyFont="1" applyBorder="1" applyAlignment="1">
      <alignment/>
    </xf>
    <xf numFmtId="1" fontId="1" fillId="0" borderId="12" xfId="0" applyNumberFormat="1" applyFont="1" applyBorder="1" applyAlignment="1">
      <alignment/>
    </xf>
    <xf numFmtId="1" fontId="0" fillId="0" borderId="13" xfId="0" applyNumberFormat="1" applyBorder="1" applyAlignment="1">
      <alignment horizontal="center" vertical="center" wrapText="1"/>
    </xf>
    <xf numFmtId="1" fontId="0" fillId="0" borderId="14" xfId="0" applyNumberFormat="1" applyBorder="1" applyAlignment="1">
      <alignment horizontal="center" vertical="center" wrapText="1"/>
    </xf>
    <xf numFmtId="1" fontId="2" fillId="0" borderId="12" xfId="0" applyNumberFormat="1" applyFont="1" applyBorder="1" applyAlignment="1">
      <alignment horizontal="center" vertical="center" wrapText="1"/>
    </xf>
    <xf numFmtId="0" fontId="1" fillId="0" borderId="10" xfId="0" applyFont="1" applyBorder="1" applyAlignment="1">
      <alignment/>
    </xf>
    <xf numFmtId="0" fontId="1"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2" xfId="0" applyFont="1" applyBorder="1" applyAlignment="1">
      <alignment horizontal="center" vertical="center" wrapText="1"/>
    </xf>
    <xf numFmtId="9" fontId="2" fillId="0" borderId="10" xfId="0" applyNumberFormat="1" applyFont="1" applyBorder="1" applyAlignment="1">
      <alignment horizontal="center" vertical="center" wrapText="1"/>
    </xf>
    <xf numFmtId="0" fontId="39" fillId="0" borderId="12" xfId="0" applyFont="1" applyBorder="1" applyAlignment="1">
      <alignment horizontal="center" vertical="center" wrapText="1"/>
    </xf>
    <xf numFmtId="1" fontId="2" fillId="0" borderId="10" xfId="0" applyNumberFormat="1" applyFont="1" applyBorder="1" applyAlignment="1">
      <alignment horizontal="center" vertical="center"/>
    </xf>
    <xf numFmtId="9" fontId="2" fillId="0" borderId="10" xfId="0" applyNumberFormat="1" applyFont="1" applyBorder="1" applyAlignment="1">
      <alignment horizontal="center" vertical="center"/>
    </xf>
    <xf numFmtId="1" fontId="2" fillId="0" borderId="0" xfId="0" applyNumberFormat="1"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justify" vertical="center" wrapText="1"/>
    </xf>
    <xf numFmtId="0" fontId="1" fillId="0" borderId="10" xfId="0" applyFont="1" applyBorder="1" applyAlignment="1">
      <alignment vertical="center" wrapText="1"/>
    </xf>
    <xf numFmtId="0" fontId="1" fillId="0" borderId="10" xfId="0" applyFont="1" applyBorder="1" applyAlignment="1">
      <alignment horizontal="justify" vertical="center" wrapText="1"/>
    </xf>
    <xf numFmtId="0" fontId="2" fillId="0" borderId="14" xfId="0" applyFont="1" applyBorder="1" applyAlignment="1">
      <alignment horizontal="center" vertical="center" wrapText="1"/>
    </xf>
    <xf numFmtId="0" fontId="39" fillId="0" borderId="14" xfId="0" applyFont="1" applyBorder="1" applyAlignment="1">
      <alignment horizontal="center" vertical="center" wrapText="1"/>
    </xf>
    <xf numFmtId="1" fontId="1" fillId="0" borderId="12"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xf>
    <xf numFmtId="1" fontId="1" fillId="0" borderId="10" xfId="0" applyNumberFormat="1" applyFont="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wrapText="1"/>
    </xf>
    <xf numFmtId="0" fontId="1"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I173"/>
  <sheetViews>
    <sheetView zoomScalePageLayoutView="0" workbookViewId="0" topLeftCell="A1">
      <selection activeCell="C27" sqref="C27:C36"/>
    </sheetView>
  </sheetViews>
  <sheetFormatPr defaultColWidth="9.140625" defaultRowHeight="12.75"/>
  <cols>
    <col min="1" max="1" width="4.8515625" style="1" customWidth="1"/>
    <col min="2" max="2" width="34.7109375" style="1" customWidth="1"/>
    <col min="3" max="3" width="12.140625" style="1" customWidth="1"/>
    <col min="4" max="4" width="10.140625" style="1" customWidth="1"/>
    <col min="5" max="5" width="12.140625" style="1" customWidth="1"/>
    <col min="6" max="7" width="11.28125" style="1" customWidth="1"/>
    <col min="8" max="8" width="11.421875" style="14" customWidth="1"/>
    <col min="9" max="9" width="11.00390625" style="1" customWidth="1"/>
    <col min="10" max="16384" width="9.140625" style="1" customWidth="1"/>
  </cols>
  <sheetData>
    <row r="3" spans="1:9" ht="45" customHeight="1">
      <c r="A3" s="36" t="s">
        <v>0</v>
      </c>
      <c r="B3" s="36" t="s">
        <v>170</v>
      </c>
      <c r="C3" s="36" t="s">
        <v>178</v>
      </c>
      <c r="D3" s="36" t="s">
        <v>173</v>
      </c>
      <c r="E3" s="36"/>
      <c r="F3" s="36" t="s">
        <v>174</v>
      </c>
      <c r="G3" s="37" t="s">
        <v>171</v>
      </c>
      <c r="H3" s="35" t="s">
        <v>175</v>
      </c>
      <c r="I3" s="35" t="s">
        <v>177</v>
      </c>
    </row>
    <row r="4" spans="1:9" ht="41.25" customHeight="1">
      <c r="A4" s="36"/>
      <c r="B4" s="36"/>
      <c r="C4" s="36"/>
      <c r="D4" s="2" t="s">
        <v>168</v>
      </c>
      <c r="E4" s="2" t="s">
        <v>169</v>
      </c>
      <c r="F4" s="36"/>
      <c r="G4" s="38"/>
      <c r="H4" s="35"/>
      <c r="I4" s="35"/>
    </row>
    <row r="5" spans="1:9" ht="17.25" customHeight="1">
      <c r="A5" s="2" t="s">
        <v>162</v>
      </c>
      <c r="B5" s="4" t="s">
        <v>163</v>
      </c>
      <c r="C5" s="2"/>
      <c r="D5" s="2"/>
      <c r="E5" s="2"/>
      <c r="F5" s="2"/>
      <c r="G5" s="2"/>
      <c r="H5" s="15"/>
      <c r="I5" s="5"/>
    </row>
    <row r="6" spans="1:9" ht="17.25" customHeight="1">
      <c r="A6" s="6">
        <v>1</v>
      </c>
      <c r="B6" s="7" t="s">
        <v>1</v>
      </c>
      <c r="C6" s="6"/>
      <c r="D6" s="6"/>
      <c r="E6" s="6"/>
      <c r="F6" s="6"/>
      <c r="G6" s="6"/>
      <c r="H6" s="15"/>
      <c r="I6" s="5"/>
    </row>
    <row r="7" spans="1:9" ht="17.25" customHeight="1">
      <c r="A7" s="6">
        <v>2</v>
      </c>
      <c r="B7" s="7" t="s">
        <v>2</v>
      </c>
      <c r="C7" s="6"/>
      <c r="D7" s="6"/>
      <c r="E7" s="6"/>
      <c r="F7" s="6"/>
      <c r="G7" s="6"/>
      <c r="H7" s="15"/>
      <c r="I7" s="5"/>
    </row>
    <row r="8" spans="1:9" ht="17.25" customHeight="1">
      <c r="A8" s="6">
        <v>3</v>
      </c>
      <c r="B8" s="7" t="s">
        <v>3</v>
      </c>
      <c r="C8" s="13">
        <v>126</v>
      </c>
      <c r="D8" s="6">
        <v>17</v>
      </c>
      <c r="E8" s="6">
        <v>57</v>
      </c>
      <c r="F8" s="6">
        <v>17</v>
      </c>
      <c r="G8" s="10">
        <v>3143</v>
      </c>
      <c r="H8" s="15">
        <v>3009</v>
      </c>
      <c r="I8" s="5">
        <v>3143</v>
      </c>
    </row>
    <row r="9" spans="1:9" ht="17.25" customHeight="1">
      <c r="A9" s="6">
        <v>4</v>
      </c>
      <c r="B9" s="7" t="s">
        <v>4</v>
      </c>
      <c r="C9" s="13">
        <v>72</v>
      </c>
      <c r="D9" s="6">
        <v>6</v>
      </c>
      <c r="E9" s="6">
        <v>18</v>
      </c>
      <c r="F9" s="6"/>
      <c r="G9" s="10">
        <v>40</v>
      </c>
      <c r="H9" s="15">
        <v>5</v>
      </c>
      <c r="I9" s="5">
        <v>37</v>
      </c>
    </row>
    <row r="10" spans="1:9" ht="17.25" customHeight="1">
      <c r="A10" s="6">
        <v>5</v>
      </c>
      <c r="B10" s="7" t="s">
        <v>5</v>
      </c>
      <c r="C10" s="13">
        <v>98</v>
      </c>
      <c r="D10" s="6">
        <v>9</v>
      </c>
      <c r="E10" s="6">
        <v>3</v>
      </c>
      <c r="F10" s="6">
        <v>3</v>
      </c>
      <c r="G10" s="10">
        <v>165</v>
      </c>
      <c r="H10" s="15">
        <v>20</v>
      </c>
      <c r="I10" s="5">
        <v>130</v>
      </c>
    </row>
    <row r="11" spans="1:9" ht="17.25" customHeight="1">
      <c r="A11" s="6">
        <v>6</v>
      </c>
      <c r="B11" s="7" t="s">
        <v>6</v>
      </c>
      <c r="C11" s="13">
        <v>64</v>
      </c>
      <c r="D11" s="6">
        <v>30</v>
      </c>
      <c r="E11" s="6"/>
      <c r="F11" s="6"/>
      <c r="G11" s="10">
        <v>16</v>
      </c>
      <c r="H11" s="15">
        <v>8</v>
      </c>
      <c r="I11" s="5">
        <v>16</v>
      </c>
    </row>
    <row r="12" spans="1:9" ht="17.25" customHeight="1">
      <c r="A12" s="6">
        <v>7</v>
      </c>
      <c r="B12" s="7" t="s">
        <v>7</v>
      </c>
      <c r="C12" s="13">
        <v>131</v>
      </c>
      <c r="D12" s="6">
        <v>36</v>
      </c>
      <c r="E12" s="6">
        <v>5</v>
      </c>
      <c r="F12" s="6"/>
      <c r="G12" s="6"/>
      <c r="H12" s="15"/>
      <c r="I12" s="5"/>
    </row>
    <row r="13" spans="1:9" ht="17.25" customHeight="1">
      <c r="A13" s="6">
        <v>8</v>
      </c>
      <c r="B13" s="7" t="s">
        <v>8</v>
      </c>
      <c r="C13" s="13">
        <v>112</v>
      </c>
      <c r="D13" s="6">
        <v>22</v>
      </c>
      <c r="E13" s="6">
        <v>26</v>
      </c>
      <c r="F13" s="6">
        <v>11</v>
      </c>
      <c r="G13" s="6">
        <v>282</v>
      </c>
      <c r="H13" s="15">
        <v>0</v>
      </c>
      <c r="I13" s="5">
        <v>12</v>
      </c>
    </row>
    <row r="14" spans="1:9" ht="17.25" customHeight="1">
      <c r="A14" s="6">
        <v>9</v>
      </c>
      <c r="B14" s="7" t="s">
        <v>9</v>
      </c>
      <c r="C14" s="13">
        <v>87</v>
      </c>
      <c r="D14" s="6">
        <v>12</v>
      </c>
      <c r="E14" s="6"/>
      <c r="F14" s="6"/>
      <c r="G14" s="6">
        <v>1</v>
      </c>
      <c r="H14" s="15">
        <v>0</v>
      </c>
      <c r="I14" s="5">
        <v>1</v>
      </c>
    </row>
    <row r="15" spans="1:9" ht="17.25" customHeight="1">
      <c r="A15" s="6">
        <v>10</v>
      </c>
      <c r="B15" s="7" t="s">
        <v>10</v>
      </c>
      <c r="C15" s="13">
        <v>12</v>
      </c>
      <c r="D15" s="6"/>
      <c r="E15" s="6"/>
      <c r="F15" s="6"/>
      <c r="G15" s="6"/>
      <c r="H15" s="15"/>
      <c r="I15" s="5"/>
    </row>
    <row r="16" spans="1:9" ht="17.25" customHeight="1">
      <c r="A16" s="6">
        <v>11</v>
      </c>
      <c r="B16" s="7" t="s">
        <v>11</v>
      </c>
      <c r="C16" s="13">
        <v>112</v>
      </c>
      <c r="D16" s="6">
        <v>5</v>
      </c>
      <c r="E16" s="6">
        <v>4</v>
      </c>
      <c r="F16" s="6">
        <v>4</v>
      </c>
      <c r="G16" s="6">
        <v>308</v>
      </c>
      <c r="H16" s="15">
        <v>194</v>
      </c>
      <c r="I16" s="5">
        <v>275</v>
      </c>
    </row>
    <row r="17" spans="1:9" ht="17.25" customHeight="1">
      <c r="A17" s="6">
        <v>12</v>
      </c>
      <c r="B17" s="7" t="s">
        <v>12</v>
      </c>
      <c r="C17" s="13">
        <v>65</v>
      </c>
      <c r="D17" s="6">
        <v>13</v>
      </c>
      <c r="E17" s="6">
        <v>37</v>
      </c>
      <c r="F17" s="6">
        <v>6</v>
      </c>
      <c r="G17" s="6">
        <v>132</v>
      </c>
      <c r="H17" s="15">
        <v>16</v>
      </c>
      <c r="I17" s="5">
        <v>121</v>
      </c>
    </row>
    <row r="18" spans="1:9" ht="17.25" customHeight="1">
      <c r="A18" s="6">
        <v>13</v>
      </c>
      <c r="B18" s="7" t="s">
        <v>13</v>
      </c>
      <c r="C18" s="13">
        <v>29</v>
      </c>
      <c r="D18" s="6">
        <v>7</v>
      </c>
      <c r="E18" s="6">
        <v>5</v>
      </c>
      <c r="F18" s="6"/>
      <c r="G18" s="6">
        <v>54</v>
      </c>
      <c r="H18" s="15">
        <v>38</v>
      </c>
      <c r="I18" s="5">
        <v>54</v>
      </c>
    </row>
    <row r="19" spans="1:9" ht="17.25" customHeight="1">
      <c r="A19" s="6">
        <v>14</v>
      </c>
      <c r="B19" s="7" t="s">
        <v>14</v>
      </c>
      <c r="C19" s="13">
        <v>128</v>
      </c>
      <c r="D19" s="6">
        <v>8</v>
      </c>
      <c r="E19" s="6">
        <v>33</v>
      </c>
      <c r="F19" s="6">
        <v>11</v>
      </c>
      <c r="G19" s="6">
        <v>48</v>
      </c>
      <c r="H19" s="15">
        <v>46</v>
      </c>
      <c r="I19" s="5">
        <v>47</v>
      </c>
    </row>
    <row r="20" spans="1:9" ht="17.25" customHeight="1">
      <c r="A20" s="6">
        <v>15</v>
      </c>
      <c r="B20" s="7" t="s">
        <v>15</v>
      </c>
      <c r="C20" s="6">
        <v>52</v>
      </c>
      <c r="D20" s="6">
        <v>2</v>
      </c>
      <c r="E20" s="6">
        <v>16</v>
      </c>
      <c r="F20" s="6">
        <v>6</v>
      </c>
      <c r="G20" s="6">
        <v>47</v>
      </c>
      <c r="H20" s="15">
        <v>30</v>
      </c>
      <c r="I20" s="5">
        <v>46</v>
      </c>
    </row>
    <row r="21" spans="1:9" ht="17.25" customHeight="1">
      <c r="A21" s="6">
        <v>16</v>
      </c>
      <c r="B21" s="7" t="s">
        <v>16</v>
      </c>
      <c r="C21" s="13">
        <v>127</v>
      </c>
      <c r="D21" s="6">
        <v>24</v>
      </c>
      <c r="E21" s="6">
        <v>40</v>
      </c>
      <c r="F21" s="6">
        <v>50</v>
      </c>
      <c r="G21" s="6">
        <v>72</v>
      </c>
      <c r="H21" s="15">
        <v>17</v>
      </c>
      <c r="I21" s="5">
        <v>44</v>
      </c>
    </row>
    <row r="22" spans="1:9" ht="17.25" customHeight="1">
      <c r="A22" s="6">
        <v>17</v>
      </c>
      <c r="B22" s="7" t="s">
        <v>17</v>
      </c>
      <c r="C22" s="6">
        <v>31</v>
      </c>
      <c r="D22" s="6">
        <v>1</v>
      </c>
      <c r="E22" s="6">
        <v>16</v>
      </c>
      <c r="F22" s="6">
        <v>5</v>
      </c>
      <c r="G22" s="6">
        <v>99</v>
      </c>
      <c r="H22" s="15">
        <v>99</v>
      </c>
      <c r="I22" s="5">
        <v>99</v>
      </c>
    </row>
    <row r="23" spans="1:9" ht="17.25" customHeight="1">
      <c r="A23" s="6">
        <v>18</v>
      </c>
      <c r="B23" s="7" t="s">
        <v>18</v>
      </c>
      <c r="C23" s="13">
        <v>202</v>
      </c>
      <c r="D23" s="6">
        <v>15</v>
      </c>
      <c r="E23" s="6">
        <v>39</v>
      </c>
      <c r="F23" s="6">
        <v>25</v>
      </c>
      <c r="G23" s="6">
        <v>1349</v>
      </c>
      <c r="H23" s="15">
        <v>237</v>
      </c>
      <c r="I23" s="5">
        <v>1269</v>
      </c>
    </row>
    <row r="24" spans="1:9" ht="17.25" customHeight="1">
      <c r="A24" s="6">
        <v>19</v>
      </c>
      <c r="B24" s="7" t="s">
        <v>19</v>
      </c>
      <c r="C24" s="13">
        <v>23</v>
      </c>
      <c r="D24" s="6"/>
      <c r="E24" s="6"/>
      <c r="F24" s="6"/>
      <c r="G24" s="6">
        <v>64</v>
      </c>
      <c r="H24" s="15"/>
      <c r="I24" s="5"/>
    </row>
    <row r="25" spans="1:9" ht="17.25" customHeight="1">
      <c r="A25" s="6">
        <v>20</v>
      </c>
      <c r="B25" s="7" t="s">
        <v>20</v>
      </c>
      <c r="C25" s="13">
        <v>2</v>
      </c>
      <c r="D25" s="6"/>
      <c r="E25" s="6"/>
      <c r="F25" s="6"/>
      <c r="G25" s="6"/>
      <c r="H25" s="15"/>
      <c r="I25" s="5"/>
    </row>
    <row r="26" spans="1:9" s="9" customFormat="1" ht="17.25" customHeight="1">
      <c r="A26" s="3" t="s">
        <v>164</v>
      </c>
      <c r="B26" s="8" t="s">
        <v>165</v>
      </c>
      <c r="C26" s="3"/>
      <c r="D26" s="3"/>
      <c r="E26" s="3"/>
      <c r="F26" s="3"/>
      <c r="G26" s="3"/>
      <c r="H26" s="16"/>
      <c r="I26" s="20"/>
    </row>
    <row r="27" spans="1:9" ht="17.25" customHeight="1">
      <c r="A27" s="6">
        <v>21</v>
      </c>
      <c r="B27" s="7" t="s">
        <v>21</v>
      </c>
      <c r="C27" s="6">
        <v>291</v>
      </c>
      <c r="D27" s="6">
        <v>26</v>
      </c>
      <c r="E27" s="6">
        <v>37</v>
      </c>
      <c r="F27" s="6">
        <v>21</v>
      </c>
      <c r="G27" s="6">
        <v>6199</v>
      </c>
      <c r="H27" s="15">
        <v>9</v>
      </c>
      <c r="I27" s="5">
        <f>3759+783</f>
        <v>4542</v>
      </c>
    </row>
    <row r="28" spans="1:9" ht="17.25" customHeight="1">
      <c r="A28" s="6">
        <v>22</v>
      </c>
      <c r="B28" s="7" t="s">
        <v>22</v>
      </c>
      <c r="C28" s="6">
        <v>291</v>
      </c>
      <c r="D28" s="6">
        <v>26</v>
      </c>
      <c r="E28" s="6">
        <v>37</v>
      </c>
      <c r="F28" s="6">
        <v>21</v>
      </c>
      <c r="G28" s="6">
        <v>6409</v>
      </c>
      <c r="H28" s="15">
        <v>164</v>
      </c>
      <c r="I28" s="5">
        <f>3122+151</f>
        <v>3273</v>
      </c>
    </row>
    <row r="29" spans="1:9" ht="17.25" customHeight="1">
      <c r="A29" s="6">
        <v>23</v>
      </c>
      <c r="B29" s="7" t="s">
        <v>23</v>
      </c>
      <c r="C29" s="6">
        <v>291</v>
      </c>
      <c r="D29" s="6">
        <v>26</v>
      </c>
      <c r="E29" s="6">
        <v>37</v>
      </c>
      <c r="F29" s="6">
        <v>21</v>
      </c>
      <c r="G29" s="6">
        <v>2094</v>
      </c>
      <c r="H29" s="15">
        <v>55</v>
      </c>
      <c r="I29" s="5">
        <f>77+1353</f>
        <v>1430</v>
      </c>
    </row>
    <row r="30" spans="1:9" ht="17.25" customHeight="1">
      <c r="A30" s="6">
        <v>24</v>
      </c>
      <c r="B30" s="7" t="s">
        <v>24</v>
      </c>
      <c r="C30" s="6">
        <v>291</v>
      </c>
      <c r="D30" s="6">
        <v>26</v>
      </c>
      <c r="E30" s="6">
        <v>37</v>
      </c>
      <c r="F30" s="6">
        <v>21</v>
      </c>
      <c r="G30" s="6">
        <v>2552</v>
      </c>
      <c r="H30" s="15">
        <v>15</v>
      </c>
      <c r="I30" s="5">
        <f>1240+4</f>
        <v>1244</v>
      </c>
    </row>
    <row r="31" spans="1:9" ht="17.25" customHeight="1">
      <c r="A31" s="6">
        <v>25</v>
      </c>
      <c r="B31" s="7" t="s">
        <v>25</v>
      </c>
      <c r="C31" s="6">
        <v>291</v>
      </c>
      <c r="D31" s="6">
        <v>26</v>
      </c>
      <c r="E31" s="6">
        <v>37</v>
      </c>
      <c r="F31" s="6">
        <v>21</v>
      </c>
      <c r="G31" s="6">
        <v>1098</v>
      </c>
      <c r="H31" s="15">
        <v>8</v>
      </c>
      <c r="I31" s="5">
        <f>30+529</f>
        <v>559</v>
      </c>
    </row>
    <row r="32" spans="1:9" ht="17.25" customHeight="1">
      <c r="A32" s="6">
        <v>26</v>
      </c>
      <c r="B32" s="7" t="s">
        <v>26</v>
      </c>
      <c r="C32" s="6">
        <v>291</v>
      </c>
      <c r="D32" s="6">
        <v>26</v>
      </c>
      <c r="E32" s="6">
        <v>37</v>
      </c>
      <c r="F32" s="6">
        <v>21</v>
      </c>
      <c r="G32" s="6">
        <v>1298</v>
      </c>
      <c r="H32" s="15">
        <v>0</v>
      </c>
      <c r="I32" s="5">
        <f>356+20</f>
        <v>376</v>
      </c>
    </row>
    <row r="33" spans="1:9" ht="17.25" customHeight="1">
      <c r="A33" s="6">
        <v>27</v>
      </c>
      <c r="B33" s="7" t="s">
        <v>27</v>
      </c>
      <c r="C33" s="6">
        <v>291</v>
      </c>
      <c r="D33" s="6">
        <v>26</v>
      </c>
      <c r="E33" s="6">
        <v>37</v>
      </c>
      <c r="F33" s="6">
        <v>21</v>
      </c>
      <c r="G33" s="6">
        <v>939</v>
      </c>
      <c r="H33" s="15">
        <f>64+5</f>
        <v>69</v>
      </c>
      <c r="I33" s="5">
        <f>390+8</f>
        <v>398</v>
      </c>
    </row>
    <row r="34" spans="1:9" ht="17.25" customHeight="1">
      <c r="A34" s="6">
        <v>28</v>
      </c>
      <c r="B34" s="7" t="s">
        <v>28</v>
      </c>
      <c r="C34" s="6">
        <v>291</v>
      </c>
      <c r="D34" s="6">
        <v>26</v>
      </c>
      <c r="E34" s="6">
        <v>37</v>
      </c>
      <c r="F34" s="6">
        <v>21</v>
      </c>
      <c r="G34" s="6">
        <v>1095</v>
      </c>
      <c r="H34" s="15">
        <v>0</v>
      </c>
      <c r="I34" s="5">
        <f>20+373</f>
        <v>393</v>
      </c>
    </row>
    <row r="35" spans="1:9" ht="17.25" customHeight="1">
      <c r="A35" s="6">
        <v>29</v>
      </c>
      <c r="B35" s="7" t="s">
        <v>29</v>
      </c>
      <c r="C35" s="6">
        <v>291</v>
      </c>
      <c r="D35" s="6">
        <v>26</v>
      </c>
      <c r="E35" s="6">
        <v>37</v>
      </c>
      <c r="F35" s="6">
        <v>21</v>
      </c>
      <c r="G35" s="6">
        <v>641</v>
      </c>
      <c r="H35" s="15"/>
      <c r="I35" s="5">
        <f>22+363</f>
        <v>385</v>
      </c>
    </row>
    <row r="36" spans="1:9" ht="17.25" customHeight="1">
      <c r="A36" s="6">
        <v>30</v>
      </c>
      <c r="B36" s="7" t="s">
        <v>30</v>
      </c>
      <c r="C36" s="6">
        <v>291</v>
      </c>
      <c r="D36" s="6">
        <v>26</v>
      </c>
      <c r="E36" s="6">
        <v>37</v>
      </c>
      <c r="F36" s="6">
        <v>21</v>
      </c>
      <c r="G36" s="6">
        <v>890</v>
      </c>
      <c r="H36" s="15"/>
      <c r="I36" s="5">
        <f>8+509</f>
        <v>517</v>
      </c>
    </row>
    <row r="37" spans="1:9" s="9" customFormat="1" ht="17.25" customHeight="1">
      <c r="A37" s="3" t="s">
        <v>166</v>
      </c>
      <c r="B37" s="8" t="s">
        <v>167</v>
      </c>
      <c r="C37" s="3"/>
      <c r="D37" s="3"/>
      <c r="E37" s="3"/>
      <c r="F37" s="3"/>
      <c r="G37" s="3"/>
      <c r="H37" s="16"/>
      <c r="I37" s="20"/>
    </row>
    <row r="38" spans="1:9" ht="17.25" customHeight="1">
      <c r="A38" s="6">
        <v>31</v>
      </c>
      <c r="B38" s="7" t="s">
        <v>31</v>
      </c>
      <c r="C38" s="6">
        <v>155</v>
      </c>
      <c r="D38" s="6">
        <v>4</v>
      </c>
      <c r="E38" s="6">
        <v>0</v>
      </c>
      <c r="F38" s="6">
        <v>2</v>
      </c>
      <c r="G38" s="10">
        <v>293</v>
      </c>
      <c r="H38" s="17"/>
      <c r="I38" s="5"/>
    </row>
    <row r="39" spans="1:9" ht="17.25" customHeight="1">
      <c r="A39" s="6">
        <v>32</v>
      </c>
      <c r="B39" s="7" t="s">
        <v>32</v>
      </c>
      <c r="C39" s="6">
        <v>155</v>
      </c>
      <c r="D39" s="6">
        <v>4</v>
      </c>
      <c r="E39" s="6">
        <v>0</v>
      </c>
      <c r="F39" s="6">
        <v>2</v>
      </c>
      <c r="G39" s="10">
        <v>10331</v>
      </c>
      <c r="H39" s="18"/>
      <c r="I39" s="5"/>
    </row>
    <row r="40" spans="1:9" ht="17.25" customHeight="1">
      <c r="A40" s="6">
        <v>33</v>
      </c>
      <c r="B40" s="7" t="s">
        <v>33</v>
      </c>
      <c r="C40" s="6">
        <v>155</v>
      </c>
      <c r="D40" s="6">
        <v>4</v>
      </c>
      <c r="E40" s="6">
        <v>0</v>
      </c>
      <c r="F40" s="6">
        <v>2</v>
      </c>
      <c r="G40" s="10">
        <v>152</v>
      </c>
      <c r="H40" s="18"/>
      <c r="I40" s="5"/>
    </row>
    <row r="41" spans="1:9" ht="17.25" customHeight="1">
      <c r="A41" s="6">
        <v>34</v>
      </c>
      <c r="B41" s="7" t="s">
        <v>34</v>
      </c>
      <c r="C41" s="6">
        <v>155</v>
      </c>
      <c r="D41" s="6">
        <v>4</v>
      </c>
      <c r="E41" s="6">
        <v>0</v>
      </c>
      <c r="F41" s="6">
        <v>2</v>
      </c>
      <c r="G41" s="10">
        <v>261</v>
      </c>
      <c r="H41" s="18"/>
      <c r="I41" s="5"/>
    </row>
    <row r="42" spans="1:9" ht="17.25" customHeight="1">
      <c r="A42" s="6">
        <v>35</v>
      </c>
      <c r="B42" s="7" t="s">
        <v>35</v>
      </c>
      <c r="C42" s="6">
        <v>155</v>
      </c>
      <c r="D42" s="6">
        <v>4</v>
      </c>
      <c r="E42" s="6">
        <v>0</v>
      </c>
      <c r="F42" s="6">
        <v>2</v>
      </c>
      <c r="G42" s="10">
        <v>1442</v>
      </c>
      <c r="H42" s="18">
        <v>3</v>
      </c>
      <c r="I42" s="5">
        <v>104</v>
      </c>
    </row>
    <row r="43" spans="1:9" ht="17.25" customHeight="1">
      <c r="A43" s="6">
        <v>36</v>
      </c>
      <c r="B43" s="7" t="s">
        <v>36</v>
      </c>
      <c r="C43" s="6">
        <v>155</v>
      </c>
      <c r="D43" s="6">
        <v>4</v>
      </c>
      <c r="E43" s="6">
        <v>0</v>
      </c>
      <c r="F43" s="6">
        <v>2</v>
      </c>
      <c r="G43" s="10">
        <v>1017</v>
      </c>
      <c r="H43" s="18"/>
      <c r="I43" s="5"/>
    </row>
    <row r="44" spans="1:9" ht="17.25" customHeight="1">
      <c r="A44" s="6">
        <v>37</v>
      </c>
      <c r="B44" s="7" t="s">
        <v>37</v>
      </c>
      <c r="C44" s="6">
        <v>155</v>
      </c>
      <c r="D44" s="6">
        <v>4</v>
      </c>
      <c r="E44" s="6">
        <v>0</v>
      </c>
      <c r="F44" s="6">
        <v>2</v>
      </c>
      <c r="G44" s="10">
        <v>365</v>
      </c>
      <c r="H44" s="18"/>
      <c r="I44" s="5"/>
    </row>
    <row r="45" spans="1:9" ht="17.25" customHeight="1">
      <c r="A45" s="6">
        <v>38</v>
      </c>
      <c r="B45" s="7" t="s">
        <v>38</v>
      </c>
      <c r="C45" s="6">
        <v>155</v>
      </c>
      <c r="D45" s="6">
        <v>4</v>
      </c>
      <c r="E45" s="6">
        <v>0</v>
      </c>
      <c r="F45" s="6">
        <v>2</v>
      </c>
      <c r="G45" s="10">
        <v>2212</v>
      </c>
      <c r="H45" s="18"/>
      <c r="I45" s="5"/>
    </row>
    <row r="46" spans="1:9" ht="17.25" customHeight="1">
      <c r="A46" s="6">
        <v>39</v>
      </c>
      <c r="B46" s="7" t="s">
        <v>39</v>
      </c>
      <c r="C46" s="6">
        <v>155</v>
      </c>
      <c r="D46" s="6">
        <v>4</v>
      </c>
      <c r="E46" s="6">
        <v>0</v>
      </c>
      <c r="F46" s="6">
        <v>2</v>
      </c>
      <c r="G46" s="10">
        <v>6</v>
      </c>
      <c r="H46" s="18"/>
      <c r="I46" s="5"/>
    </row>
    <row r="47" spans="1:9" ht="17.25" customHeight="1">
      <c r="A47" s="6">
        <v>40</v>
      </c>
      <c r="B47" s="7" t="s">
        <v>40</v>
      </c>
      <c r="C47" s="6">
        <v>155</v>
      </c>
      <c r="D47" s="6">
        <v>4</v>
      </c>
      <c r="E47" s="6">
        <v>0</v>
      </c>
      <c r="F47" s="6">
        <v>2</v>
      </c>
      <c r="G47" s="10">
        <v>101</v>
      </c>
      <c r="H47" s="18"/>
      <c r="I47" s="5"/>
    </row>
    <row r="48" spans="1:9" ht="17.25" customHeight="1">
      <c r="A48" s="6">
        <v>41</v>
      </c>
      <c r="B48" s="7" t="s">
        <v>41</v>
      </c>
      <c r="C48" s="6">
        <v>155</v>
      </c>
      <c r="D48" s="6">
        <v>4</v>
      </c>
      <c r="E48" s="6">
        <v>0</v>
      </c>
      <c r="F48" s="6">
        <v>2</v>
      </c>
      <c r="G48" s="10">
        <v>142</v>
      </c>
      <c r="H48" s="18"/>
      <c r="I48" s="5"/>
    </row>
    <row r="49" spans="1:9" ht="17.25" customHeight="1">
      <c r="A49" s="6">
        <v>42</v>
      </c>
      <c r="B49" s="7" t="s">
        <v>42</v>
      </c>
      <c r="C49" s="6">
        <v>155</v>
      </c>
      <c r="D49" s="6">
        <v>4</v>
      </c>
      <c r="E49" s="6">
        <v>0</v>
      </c>
      <c r="F49" s="6">
        <v>2</v>
      </c>
      <c r="G49" s="10">
        <v>85</v>
      </c>
      <c r="H49" s="18"/>
      <c r="I49" s="5"/>
    </row>
    <row r="50" spans="1:9" ht="17.25" customHeight="1">
      <c r="A50" s="6">
        <v>43</v>
      </c>
      <c r="B50" s="7" t="s">
        <v>43</v>
      </c>
      <c r="C50" s="6">
        <v>155</v>
      </c>
      <c r="D50" s="6">
        <v>4</v>
      </c>
      <c r="E50" s="6">
        <v>0</v>
      </c>
      <c r="F50" s="6">
        <v>2</v>
      </c>
      <c r="G50" s="10">
        <v>3185</v>
      </c>
      <c r="H50" s="18"/>
      <c r="I50" s="5"/>
    </row>
    <row r="51" spans="1:9" ht="17.25" customHeight="1">
      <c r="A51" s="6">
        <v>44</v>
      </c>
      <c r="B51" s="7" t="s">
        <v>44</v>
      </c>
      <c r="C51" s="6">
        <v>155</v>
      </c>
      <c r="D51" s="6">
        <v>4</v>
      </c>
      <c r="E51" s="6">
        <v>0</v>
      </c>
      <c r="F51" s="6">
        <v>2</v>
      </c>
      <c r="G51" s="10">
        <v>19</v>
      </c>
      <c r="H51" s="18"/>
      <c r="I51" s="5"/>
    </row>
    <row r="52" spans="1:9" ht="17.25" customHeight="1">
      <c r="A52" s="6">
        <v>45</v>
      </c>
      <c r="B52" s="7" t="s">
        <v>45</v>
      </c>
      <c r="C52" s="6">
        <v>155</v>
      </c>
      <c r="D52" s="6">
        <v>4</v>
      </c>
      <c r="E52" s="6">
        <v>0</v>
      </c>
      <c r="F52" s="6">
        <v>2</v>
      </c>
      <c r="G52" s="10">
        <v>101</v>
      </c>
      <c r="H52" s="18"/>
      <c r="I52" s="5"/>
    </row>
    <row r="53" spans="1:9" ht="17.25" customHeight="1">
      <c r="A53" s="6">
        <v>46</v>
      </c>
      <c r="B53" s="7" t="s">
        <v>46</v>
      </c>
      <c r="C53" s="6">
        <v>155</v>
      </c>
      <c r="D53" s="6">
        <v>4</v>
      </c>
      <c r="E53" s="6">
        <v>0</v>
      </c>
      <c r="F53" s="6">
        <v>2</v>
      </c>
      <c r="G53" s="10">
        <v>1230</v>
      </c>
      <c r="H53" s="18"/>
      <c r="I53" s="5"/>
    </row>
    <row r="54" spans="1:9" ht="17.25" customHeight="1">
      <c r="A54" s="6">
        <v>47</v>
      </c>
      <c r="B54" s="7" t="s">
        <v>47</v>
      </c>
      <c r="C54" s="6">
        <v>155</v>
      </c>
      <c r="D54" s="6">
        <v>4</v>
      </c>
      <c r="E54" s="6">
        <v>0</v>
      </c>
      <c r="F54" s="6">
        <v>2</v>
      </c>
      <c r="G54" s="10">
        <v>442</v>
      </c>
      <c r="H54" s="18"/>
      <c r="I54" s="5"/>
    </row>
    <row r="55" spans="1:9" ht="17.25" customHeight="1">
      <c r="A55" s="6">
        <v>48</v>
      </c>
      <c r="B55" s="7" t="s">
        <v>48</v>
      </c>
      <c r="C55" s="6">
        <v>155</v>
      </c>
      <c r="D55" s="6">
        <v>4</v>
      </c>
      <c r="E55" s="6">
        <v>0</v>
      </c>
      <c r="F55" s="6">
        <v>2</v>
      </c>
      <c r="G55" s="10">
        <v>35</v>
      </c>
      <c r="H55" s="18"/>
      <c r="I55" s="5"/>
    </row>
    <row r="56" spans="1:9" ht="17.25" customHeight="1">
      <c r="A56" s="6">
        <v>49</v>
      </c>
      <c r="B56" s="7" t="s">
        <v>49</v>
      </c>
      <c r="C56" s="6">
        <v>155</v>
      </c>
      <c r="D56" s="6">
        <v>4</v>
      </c>
      <c r="E56" s="6">
        <v>0</v>
      </c>
      <c r="F56" s="6">
        <v>2</v>
      </c>
      <c r="G56" s="10">
        <v>0</v>
      </c>
      <c r="H56" s="18"/>
      <c r="I56" s="5"/>
    </row>
    <row r="57" spans="1:9" ht="17.25" customHeight="1">
      <c r="A57" s="6">
        <v>50</v>
      </c>
      <c r="B57" s="7" t="s">
        <v>50</v>
      </c>
      <c r="C57" s="6">
        <v>155</v>
      </c>
      <c r="D57" s="6">
        <v>4</v>
      </c>
      <c r="E57" s="6">
        <v>0</v>
      </c>
      <c r="F57" s="6">
        <v>2</v>
      </c>
      <c r="G57" s="10">
        <v>65</v>
      </c>
      <c r="H57" s="18"/>
      <c r="I57" s="5"/>
    </row>
    <row r="58" spans="1:9" ht="17.25" customHeight="1">
      <c r="A58" s="6">
        <v>51</v>
      </c>
      <c r="B58" s="7" t="s">
        <v>51</v>
      </c>
      <c r="C58" s="6">
        <v>155</v>
      </c>
      <c r="D58" s="6">
        <v>4</v>
      </c>
      <c r="E58" s="6">
        <v>0</v>
      </c>
      <c r="F58" s="6">
        <v>2</v>
      </c>
      <c r="G58" s="10">
        <v>153</v>
      </c>
      <c r="H58" s="18"/>
      <c r="I58" s="5"/>
    </row>
    <row r="59" spans="1:9" ht="17.25" customHeight="1">
      <c r="A59" s="6">
        <v>52</v>
      </c>
      <c r="B59" s="7" t="s">
        <v>52</v>
      </c>
      <c r="C59" s="6">
        <v>155</v>
      </c>
      <c r="D59" s="6">
        <v>4</v>
      </c>
      <c r="E59" s="6">
        <v>0</v>
      </c>
      <c r="F59" s="6">
        <v>2</v>
      </c>
      <c r="G59" s="10">
        <v>88</v>
      </c>
      <c r="H59" s="18"/>
      <c r="I59" s="5"/>
    </row>
    <row r="60" spans="1:9" ht="17.25" customHeight="1">
      <c r="A60" s="6">
        <v>53</v>
      </c>
      <c r="B60" s="7" t="s">
        <v>53</v>
      </c>
      <c r="C60" s="6">
        <v>155</v>
      </c>
      <c r="D60" s="6">
        <v>4</v>
      </c>
      <c r="E60" s="6">
        <v>0</v>
      </c>
      <c r="F60" s="6">
        <v>2</v>
      </c>
      <c r="G60" s="10">
        <v>190</v>
      </c>
      <c r="H60" s="18"/>
      <c r="I60" s="5"/>
    </row>
    <row r="61" spans="1:9" ht="17.25" customHeight="1">
      <c r="A61" s="6">
        <v>54</v>
      </c>
      <c r="B61" s="7" t="s">
        <v>54</v>
      </c>
      <c r="C61" s="6">
        <v>155</v>
      </c>
      <c r="D61" s="6">
        <v>4</v>
      </c>
      <c r="E61" s="6">
        <v>0</v>
      </c>
      <c r="F61" s="6">
        <v>2</v>
      </c>
      <c r="G61" s="10">
        <v>1</v>
      </c>
      <c r="H61" s="18"/>
      <c r="I61" s="5"/>
    </row>
    <row r="62" spans="1:9" ht="17.25" customHeight="1">
      <c r="A62" s="6">
        <v>55</v>
      </c>
      <c r="B62" s="7" t="s">
        <v>55</v>
      </c>
      <c r="C62" s="6">
        <v>155</v>
      </c>
      <c r="D62" s="6">
        <v>4</v>
      </c>
      <c r="E62" s="6">
        <v>0</v>
      </c>
      <c r="F62" s="6">
        <v>2</v>
      </c>
      <c r="G62" s="10">
        <v>204</v>
      </c>
      <c r="H62" s="18"/>
      <c r="I62" s="5"/>
    </row>
    <row r="63" spans="1:9" ht="17.25" customHeight="1">
      <c r="A63" s="6">
        <v>56</v>
      </c>
      <c r="B63" s="7" t="s">
        <v>56</v>
      </c>
      <c r="C63" s="6">
        <v>155</v>
      </c>
      <c r="D63" s="6">
        <v>4</v>
      </c>
      <c r="E63" s="6">
        <v>0</v>
      </c>
      <c r="F63" s="6">
        <v>2</v>
      </c>
      <c r="G63" s="10">
        <v>0</v>
      </c>
      <c r="H63" s="18"/>
      <c r="I63" s="5"/>
    </row>
    <row r="64" spans="1:9" ht="17.25" customHeight="1">
      <c r="A64" s="6">
        <v>57</v>
      </c>
      <c r="B64" s="7" t="s">
        <v>57</v>
      </c>
      <c r="C64" s="6">
        <v>155</v>
      </c>
      <c r="D64" s="6">
        <v>4</v>
      </c>
      <c r="E64" s="6">
        <v>0</v>
      </c>
      <c r="F64" s="6">
        <v>2</v>
      </c>
      <c r="G64" s="10">
        <v>61</v>
      </c>
      <c r="H64" s="18"/>
      <c r="I64" s="5"/>
    </row>
    <row r="65" spans="1:9" ht="17.25" customHeight="1">
      <c r="A65" s="6">
        <v>58</v>
      </c>
      <c r="B65" s="7" t="s">
        <v>58</v>
      </c>
      <c r="C65" s="6">
        <v>155</v>
      </c>
      <c r="D65" s="6">
        <v>4</v>
      </c>
      <c r="E65" s="6">
        <v>0</v>
      </c>
      <c r="F65" s="6">
        <v>2</v>
      </c>
      <c r="G65" s="10">
        <v>107</v>
      </c>
      <c r="H65" s="18"/>
      <c r="I65" s="5"/>
    </row>
    <row r="66" spans="1:9" ht="17.25" customHeight="1">
      <c r="A66" s="6">
        <v>59</v>
      </c>
      <c r="B66" s="7" t="s">
        <v>59</v>
      </c>
      <c r="C66" s="6">
        <v>155</v>
      </c>
      <c r="D66" s="6">
        <v>4</v>
      </c>
      <c r="E66" s="6">
        <v>0</v>
      </c>
      <c r="F66" s="6">
        <v>2</v>
      </c>
      <c r="G66" s="10">
        <v>7</v>
      </c>
      <c r="H66" s="18"/>
      <c r="I66" s="5"/>
    </row>
    <row r="67" spans="1:9" ht="17.25" customHeight="1">
      <c r="A67" s="6">
        <v>60</v>
      </c>
      <c r="B67" s="7" t="s">
        <v>60</v>
      </c>
      <c r="C67" s="6">
        <v>155</v>
      </c>
      <c r="D67" s="6">
        <v>4</v>
      </c>
      <c r="E67" s="6">
        <v>0</v>
      </c>
      <c r="F67" s="6">
        <v>2</v>
      </c>
      <c r="G67" s="10">
        <v>1</v>
      </c>
      <c r="H67" s="18"/>
      <c r="I67" s="5"/>
    </row>
    <row r="68" spans="1:9" ht="17.25" customHeight="1">
      <c r="A68" s="6">
        <v>61</v>
      </c>
      <c r="B68" s="7" t="s">
        <v>61</v>
      </c>
      <c r="C68" s="6">
        <v>155</v>
      </c>
      <c r="D68" s="6">
        <v>4</v>
      </c>
      <c r="E68" s="6">
        <v>0</v>
      </c>
      <c r="F68" s="6">
        <v>2</v>
      </c>
      <c r="G68" s="10">
        <v>295</v>
      </c>
      <c r="H68" s="18"/>
      <c r="I68" s="5"/>
    </row>
    <row r="69" spans="1:9" ht="17.25" customHeight="1">
      <c r="A69" s="6">
        <v>62</v>
      </c>
      <c r="B69" s="7" t="s">
        <v>62</v>
      </c>
      <c r="C69" s="6">
        <v>155</v>
      </c>
      <c r="D69" s="6">
        <v>4</v>
      </c>
      <c r="E69" s="6">
        <v>0</v>
      </c>
      <c r="F69" s="6">
        <v>2</v>
      </c>
      <c r="G69" s="10">
        <v>459</v>
      </c>
      <c r="H69" s="18"/>
      <c r="I69" s="5"/>
    </row>
    <row r="70" spans="1:9" ht="17.25" customHeight="1">
      <c r="A70" s="6">
        <v>63</v>
      </c>
      <c r="B70" s="7" t="s">
        <v>63</v>
      </c>
      <c r="C70" s="6">
        <v>155</v>
      </c>
      <c r="D70" s="6">
        <v>4</v>
      </c>
      <c r="E70" s="6">
        <v>0</v>
      </c>
      <c r="F70" s="6">
        <v>2</v>
      </c>
      <c r="G70" s="10">
        <v>206</v>
      </c>
      <c r="H70" s="19" t="s">
        <v>176</v>
      </c>
      <c r="I70" s="5">
        <v>169</v>
      </c>
    </row>
    <row r="71" spans="1:9" ht="17.25" customHeight="1">
      <c r="A71" s="6">
        <v>64</v>
      </c>
      <c r="B71" s="7" t="s">
        <v>64</v>
      </c>
      <c r="C71" s="6">
        <v>155</v>
      </c>
      <c r="D71" s="6">
        <v>4</v>
      </c>
      <c r="E71" s="6">
        <v>0</v>
      </c>
      <c r="F71" s="6">
        <v>2</v>
      </c>
      <c r="G71" s="10">
        <v>147</v>
      </c>
      <c r="H71" s="19"/>
      <c r="I71" s="5"/>
    </row>
    <row r="72" spans="1:9" ht="17.25" customHeight="1">
      <c r="A72" s="6">
        <v>65</v>
      </c>
      <c r="B72" s="7" t="s">
        <v>65</v>
      </c>
      <c r="C72" s="6">
        <v>155</v>
      </c>
      <c r="D72" s="6">
        <v>4</v>
      </c>
      <c r="E72" s="6">
        <v>0</v>
      </c>
      <c r="F72" s="6">
        <v>2</v>
      </c>
      <c r="G72" s="10">
        <v>119</v>
      </c>
      <c r="H72" s="19"/>
      <c r="I72" s="5"/>
    </row>
    <row r="73" spans="1:9" ht="17.25" customHeight="1">
      <c r="A73" s="6">
        <v>66</v>
      </c>
      <c r="B73" s="7" t="s">
        <v>66</v>
      </c>
      <c r="C73" s="6">
        <v>155</v>
      </c>
      <c r="D73" s="6">
        <v>4</v>
      </c>
      <c r="E73" s="6">
        <v>0</v>
      </c>
      <c r="F73" s="6">
        <v>2</v>
      </c>
      <c r="G73" s="10">
        <v>72</v>
      </c>
      <c r="H73" s="19"/>
      <c r="I73" s="5"/>
    </row>
    <row r="74" spans="1:9" ht="17.25" customHeight="1">
      <c r="A74" s="6">
        <v>67</v>
      </c>
      <c r="B74" s="7" t="s">
        <v>67</v>
      </c>
      <c r="C74" s="6">
        <v>155</v>
      </c>
      <c r="D74" s="6">
        <v>4</v>
      </c>
      <c r="E74" s="6">
        <v>0</v>
      </c>
      <c r="F74" s="6">
        <v>2</v>
      </c>
      <c r="G74" s="10">
        <v>4</v>
      </c>
      <c r="H74" s="19"/>
      <c r="I74" s="5"/>
    </row>
    <row r="75" spans="1:9" ht="17.25" customHeight="1">
      <c r="A75" s="6">
        <v>68</v>
      </c>
      <c r="B75" s="7" t="s">
        <v>68</v>
      </c>
      <c r="C75" s="6">
        <v>155</v>
      </c>
      <c r="D75" s="6">
        <v>4</v>
      </c>
      <c r="E75" s="6">
        <v>0</v>
      </c>
      <c r="F75" s="6">
        <v>2</v>
      </c>
      <c r="G75" s="10">
        <v>293</v>
      </c>
      <c r="H75" s="19"/>
      <c r="I75" s="5"/>
    </row>
    <row r="76" spans="1:9" ht="17.25" customHeight="1">
      <c r="A76" s="6">
        <v>69</v>
      </c>
      <c r="B76" s="7" t="s">
        <v>69</v>
      </c>
      <c r="C76" s="6">
        <v>155</v>
      </c>
      <c r="D76" s="6">
        <v>4</v>
      </c>
      <c r="E76" s="6">
        <v>0</v>
      </c>
      <c r="F76" s="6">
        <v>2</v>
      </c>
      <c r="G76" s="10">
        <v>85</v>
      </c>
      <c r="H76" s="19"/>
      <c r="I76" s="5"/>
    </row>
    <row r="77" spans="1:9" ht="17.25" customHeight="1">
      <c r="A77" s="6">
        <v>70</v>
      </c>
      <c r="B77" s="7" t="s">
        <v>70</v>
      </c>
      <c r="C77" s="6">
        <v>155</v>
      </c>
      <c r="D77" s="6">
        <v>4</v>
      </c>
      <c r="E77" s="6">
        <v>0</v>
      </c>
      <c r="F77" s="6">
        <v>2</v>
      </c>
      <c r="G77" s="10">
        <v>26</v>
      </c>
      <c r="H77" s="19"/>
      <c r="I77" s="5"/>
    </row>
    <row r="78" spans="1:9" ht="17.25" customHeight="1">
      <c r="A78" s="6">
        <v>71</v>
      </c>
      <c r="B78" s="7" t="s">
        <v>71</v>
      </c>
      <c r="C78" s="6">
        <v>155</v>
      </c>
      <c r="D78" s="6">
        <v>4</v>
      </c>
      <c r="E78" s="6">
        <v>0</v>
      </c>
      <c r="F78" s="6">
        <v>2</v>
      </c>
      <c r="G78" s="10">
        <v>577</v>
      </c>
      <c r="H78" s="19"/>
      <c r="I78" s="5"/>
    </row>
    <row r="79" spans="1:9" ht="17.25" customHeight="1">
      <c r="A79" s="6">
        <v>72</v>
      </c>
      <c r="B79" s="7" t="s">
        <v>72</v>
      </c>
      <c r="C79" s="6">
        <v>155</v>
      </c>
      <c r="D79" s="6">
        <v>4</v>
      </c>
      <c r="E79" s="6">
        <v>0</v>
      </c>
      <c r="F79" s="6">
        <v>2</v>
      </c>
      <c r="G79" s="10">
        <v>0</v>
      </c>
      <c r="H79" s="19"/>
      <c r="I79" s="5"/>
    </row>
    <row r="80" spans="1:9" ht="17.25" customHeight="1">
      <c r="A80" s="6">
        <v>73</v>
      </c>
      <c r="B80" s="7" t="s">
        <v>73</v>
      </c>
      <c r="C80" s="6">
        <v>155</v>
      </c>
      <c r="D80" s="6">
        <v>4</v>
      </c>
      <c r="E80" s="6">
        <v>0</v>
      </c>
      <c r="F80" s="6">
        <v>2</v>
      </c>
      <c r="G80" s="10">
        <v>25</v>
      </c>
      <c r="H80" s="19"/>
      <c r="I80" s="5"/>
    </row>
    <row r="81" spans="1:9" ht="17.25" customHeight="1">
      <c r="A81" s="6">
        <v>74</v>
      </c>
      <c r="B81" s="7" t="s">
        <v>74</v>
      </c>
      <c r="C81" s="6">
        <v>155</v>
      </c>
      <c r="D81" s="6">
        <v>4</v>
      </c>
      <c r="E81" s="6">
        <v>0</v>
      </c>
      <c r="F81" s="6">
        <v>2</v>
      </c>
      <c r="G81" s="10">
        <v>727</v>
      </c>
      <c r="H81" s="19"/>
      <c r="I81" s="5"/>
    </row>
    <row r="82" spans="1:9" ht="17.25" customHeight="1">
      <c r="A82" s="6">
        <v>75</v>
      </c>
      <c r="B82" s="7" t="s">
        <v>75</v>
      </c>
      <c r="C82" s="6">
        <v>155</v>
      </c>
      <c r="D82" s="6">
        <v>4</v>
      </c>
      <c r="E82" s="6">
        <v>0</v>
      </c>
      <c r="F82" s="6">
        <v>2</v>
      </c>
      <c r="G82" s="10">
        <v>197</v>
      </c>
      <c r="H82" s="19"/>
      <c r="I82" s="5"/>
    </row>
    <row r="83" spans="1:9" ht="17.25" customHeight="1">
      <c r="A83" s="6">
        <v>76</v>
      </c>
      <c r="B83" s="7" t="s">
        <v>76</v>
      </c>
      <c r="C83" s="6">
        <v>155</v>
      </c>
      <c r="D83" s="6">
        <v>4</v>
      </c>
      <c r="E83" s="6">
        <v>0</v>
      </c>
      <c r="F83" s="6">
        <v>2</v>
      </c>
      <c r="G83" s="10">
        <v>62</v>
      </c>
      <c r="H83" s="19"/>
      <c r="I83" s="5"/>
    </row>
    <row r="84" spans="1:9" ht="17.25" customHeight="1">
      <c r="A84" s="6">
        <v>77</v>
      </c>
      <c r="B84" s="7" t="s">
        <v>77</v>
      </c>
      <c r="C84" s="6">
        <v>155</v>
      </c>
      <c r="D84" s="6">
        <v>4</v>
      </c>
      <c r="E84" s="6">
        <v>0</v>
      </c>
      <c r="F84" s="6">
        <v>2</v>
      </c>
      <c r="G84" s="10">
        <v>134</v>
      </c>
      <c r="H84" s="19"/>
      <c r="I84" s="5"/>
    </row>
    <row r="85" spans="1:9" ht="17.25" customHeight="1">
      <c r="A85" s="6">
        <v>78</v>
      </c>
      <c r="B85" s="7" t="s">
        <v>78</v>
      </c>
      <c r="C85" s="6">
        <v>155</v>
      </c>
      <c r="D85" s="6">
        <v>4</v>
      </c>
      <c r="E85" s="6">
        <v>0</v>
      </c>
      <c r="F85" s="6">
        <v>2</v>
      </c>
      <c r="G85" s="10">
        <v>210</v>
      </c>
      <c r="H85" s="19"/>
      <c r="I85" s="5"/>
    </row>
    <row r="86" spans="1:9" ht="17.25" customHeight="1">
      <c r="A86" s="6">
        <v>79</v>
      </c>
      <c r="B86" s="7" t="s">
        <v>79</v>
      </c>
      <c r="C86" s="6">
        <v>155</v>
      </c>
      <c r="D86" s="6">
        <v>4</v>
      </c>
      <c r="E86" s="6">
        <v>0</v>
      </c>
      <c r="F86" s="6">
        <v>2</v>
      </c>
      <c r="G86" s="10">
        <v>15</v>
      </c>
      <c r="H86" s="19"/>
      <c r="I86" s="5"/>
    </row>
    <row r="87" spans="1:9" ht="17.25" customHeight="1">
      <c r="A87" s="6">
        <v>80</v>
      </c>
      <c r="B87" s="7" t="s">
        <v>80</v>
      </c>
      <c r="C87" s="6">
        <v>155</v>
      </c>
      <c r="D87" s="6">
        <v>4</v>
      </c>
      <c r="E87" s="6">
        <v>0</v>
      </c>
      <c r="F87" s="6">
        <v>2</v>
      </c>
      <c r="G87" s="10">
        <v>2</v>
      </c>
      <c r="H87" s="19"/>
      <c r="I87" s="5"/>
    </row>
    <row r="88" spans="1:9" ht="17.25" customHeight="1">
      <c r="A88" s="6">
        <v>81</v>
      </c>
      <c r="B88" s="7" t="s">
        <v>81</v>
      </c>
      <c r="C88" s="6">
        <v>155</v>
      </c>
      <c r="D88" s="6">
        <v>4</v>
      </c>
      <c r="E88" s="6">
        <v>0</v>
      </c>
      <c r="F88" s="6">
        <v>2</v>
      </c>
      <c r="G88" s="10">
        <v>61</v>
      </c>
      <c r="H88" s="19"/>
      <c r="I88" s="5"/>
    </row>
    <row r="89" spans="1:9" ht="17.25" customHeight="1">
      <c r="A89" s="6">
        <v>82</v>
      </c>
      <c r="B89" s="7" t="s">
        <v>82</v>
      </c>
      <c r="C89" s="6">
        <v>155</v>
      </c>
      <c r="D89" s="6">
        <v>4</v>
      </c>
      <c r="E89" s="6">
        <v>0</v>
      </c>
      <c r="F89" s="6">
        <v>2</v>
      </c>
      <c r="G89" s="10">
        <v>914</v>
      </c>
      <c r="H89" s="19"/>
      <c r="I89" s="5"/>
    </row>
    <row r="90" spans="1:9" ht="17.25" customHeight="1">
      <c r="A90" s="6">
        <v>83</v>
      </c>
      <c r="B90" s="7" t="s">
        <v>83</v>
      </c>
      <c r="C90" s="6">
        <v>155</v>
      </c>
      <c r="D90" s="6">
        <v>4</v>
      </c>
      <c r="E90" s="6">
        <v>0</v>
      </c>
      <c r="F90" s="6">
        <v>2</v>
      </c>
      <c r="G90" s="10">
        <v>135</v>
      </c>
      <c r="H90" s="19" t="s">
        <v>172</v>
      </c>
      <c r="I90" s="5">
        <v>103</v>
      </c>
    </row>
    <row r="91" spans="1:9" ht="17.25" customHeight="1">
      <c r="A91" s="6">
        <v>84</v>
      </c>
      <c r="B91" s="7" t="s">
        <v>84</v>
      </c>
      <c r="C91" s="6">
        <v>155</v>
      </c>
      <c r="D91" s="6">
        <v>4</v>
      </c>
      <c r="E91" s="6">
        <v>0</v>
      </c>
      <c r="F91" s="6">
        <v>2</v>
      </c>
      <c r="G91" s="10">
        <v>191</v>
      </c>
      <c r="H91" s="19"/>
      <c r="I91" s="5"/>
    </row>
    <row r="92" spans="1:9" ht="17.25" customHeight="1">
      <c r="A92" s="6">
        <v>85</v>
      </c>
      <c r="B92" s="7" t="s">
        <v>85</v>
      </c>
      <c r="C92" s="6">
        <v>155</v>
      </c>
      <c r="D92" s="6">
        <v>4</v>
      </c>
      <c r="E92" s="6">
        <v>0</v>
      </c>
      <c r="F92" s="6">
        <v>2</v>
      </c>
      <c r="G92" s="10">
        <v>112</v>
      </c>
      <c r="H92" s="19"/>
      <c r="I92" s="5"/>
    </row>
    <row r="93" spans="1:9" ht="17.25" customHeight="1">
      <c r="A93" s="6">
        <v>86</v>
      </c>
      <c r="B93" s="7" t="s">
        <v>86</v>
      </c>
      <c r="C93" s="6">
        <v>155</v>
      </c>
      <c r="D93" s="6">
        <v>4</v>
      </c>
      <c r="E93" s="6">
        <v>0</v>
      </c>
      <c r="F93" s="6">
        <v>2</v>
      </c>
      <c r="G93" s="10">
        <v>5</v>
      </c>
      <c r="H93" s="19"/>
      <c r="I93" s="5"/>
    </row>
    <row r="94" spans="1:9" ht="17.25" customHeight="1">
      <c r="A94" s="6">
        <v>87</v>
      </c>
      <c r="B94" s="7" t="s">
        <v>87</v>
      </c>
      <c r="C94" s="6">
        <v>155</v>
      </c>
      <c r="D94" s="6">
        <v>4</v>
      </c>
      <c r="E94" s="6">
        <v>0</v>
      </c>
      <c r="F94" s="6">
        <v>2</v>
      </c>
      <c r="G94" s="10">
        <v>240</v>
      </c>
      <c r="H94" s="19"/>
      <c r="I94" s="5"/>
    </row>
    <row r="95" spans="1:9" ht="17.25" customHeight="1">
      <c r="A95" s="6">
        <v>88</v>
      </c>
      <c r="B95" s="7" t="s">
        <v>88</v>
      </c>
      <c r="C95" s="6">
        <v>155</v>
      </c>
      <c r="D95" s="6">
        <v>4</v>
      </c>
      <c r="E95" s="6">
        <v>0</v>
      </c>
      <c r="F95" s="6">
        <v>2</v>
      </c>
      <c r="G95" s="10">
        <v>373</v>
      </c>
      <c r="H95" s="19"/>
      <c r="I95" s="5"/>
    </row>
    <row r="96" spans="1:9" ht="17.25" customHeight="1">
      <c r="A96" s="6">
        <v>89</v>
      </c>
      <c r="B96" s="7" t="s">
        <v>89</v>
      </c>
      <c r="C96" s="6">
        <v>155</v>
      </c>
      <c r="D96" s="6">
        <v>4</v>
      </c>
      <c r="E96" s="6">
        <v>0</v>
      </c>
      <c r="F96" s="6">
        <v>2</v>
      </c>
      <c r="G96" s="10">
        <v>2</v>
      </c>
      <c r="H96" s="19"/>
      <c r="I96" s="5"/>
    </row>
    <row r="97" spans="1:9" ht="17.25" customHeight="1">
      <c r="A97" s="6">
        <v>90</v>
      </c>
      <c r="B97" s="7" t="s">
        <v>90</v>
      </c>
      <c r="C97" s="6">
        <v>155</v>
      </c>
      <c r="D97" s="6">
        <v>4</v>
      </c>
      <c r="E97" s="6">
        <v>0</v>
      </c>
      <c r="F97" s="6">
        <v>2</v>
      </c>
      <c r="G97" s="10">
        <v>1690</v>
      </c>
      <c r="H97" s="19"/>
      <c r="I97" s="5"/>
    </row>
    <row r="98" spans="1:9" ht="17.25" customHeight="1">
      <c r="A98" s="6">
        <v>91</v>
      </c>
      <c r="B98" s="7" t="s">
        <v>91</v>
      </c>
      <c r="C98" s="6">
        <v>155</v>
      </c>
      <c r="D98" s="6">
        <v>4</v>
      </c>
      <c r="E98" s="6">
        <v>0</v>
      </c>
      <c r="F98" s="6">
        <v>2</v>
      </c>
      <c r="G98" s="10">
        <v>358</v>
      </c>
      <c r="H98" s="19"/>
      <c r="I98" s="5"/>
    </row>
    <row r="99" spans="1:9" ht="17.25" customHeight="1">
      <c r="A99" s="6">
        <v>92</v>
      </c>
      <c r="B99" s="7" t="s">
        <v>92</v>
      </c>
      <c r="C99" s="6">
        <v>155</v>
      </c>
      <c r="D99" s="6">
        <v>4</v>
      </c>
      <c r="E99" s="6">
        <v>0</v>
      </c>
      <c r="F99" s="6">
        <v>2</v>
      </c>
      <c r="G99" s="10">
        <v>646</v>
      </c>
      <c r="H99" s="19"/>
      <c r="I99" s="5"/>
    </row>
    <row r="100" spans="1:9" ht="17.25" customHeight="1">
      <c r="A100" s="6">
        <v>93</v>
      </c>
      <c r="B100" s="7" t="s">
        <v>93</v>
      </c>
      <c r="C100" s="6">
        <v>155</v>
      </c>
      <c r="D100" s="6">
        <v>4</v>
      </c>
      <c r="E100" s="6">
        <v>0</v>
      </c>
      <c r="F100" s="6">
        <v>2</v>
      </c>
      <c r="G100" s="10">
        <v>566</v>
      </c>
      <c r="H100" s="19"/>
      <c r="I100" s="5"/>
    </row>
    <row r="101" spans="1:9" ht="17.25" customHeight="1">
      <c r="A101" s="6">
        <v>94</v>
      </c>
      <c r="B101" s="7" t="s">
        <v>94</v>
      </c>
      <c r="C101" s="6">
        <v>155</v>
      </c>
      <c r="D101" s="6">
        <v>4</v>
      </c>
      <c r="E101" s="6">
        <v>0</v>
      </c>
      <c r="F101" s="6">
        <v>2</v>
      </c>
      <c r="G101" s="10">
        <v>239</v>
      </c>
      <c r="H101" s="19"/>
      <c r="I101" s="5"/>
    </row>
    <row r="102" spans="1:9" ht="17.25" customHeight="1">
      <c r="A102" s="6">
        <v>95</v>
      </c>
      <c r="B102" s="7" t="s">
        <v>95</v>
      </c>
      <c r="C102" s="6">
        <v>155</v>
      </c>
      <c r="D102" s="6">
        <v>4</v>
      </c>
      <c r="E102" s="6">
        <v>0</v>
      </c>
      <c r="F102" s="6">
        <v>2</v>
      </c>
      <c r="G102" s="10">
        <v>151</v>
      </c>
      <c r="H102" s="19"/>
      <c r="I102" s="5"/>
    </row>
    <row r="103" spans="1:9" ht="17.25" customHeight="1">
      <c r="A103" s="6">
        <v>96</v>
      </c>
      <c r="B103" s="7" t="s">
        <v>96</v>
      </c>
      <c r="C103" s="6">
        <v>155</v>
      </c>
      <c r="D103" s="6">
        <v>4</v>
      </c>
      <c r="E103" s="6">
        <v>0</v>
      </c>
      <c r="F103" s="6">
        <v>2</v>
      </c>
      <c r="G103" s="10">
        <v>458</v>
      </c>
      <c r="H103" s="19"/>
      <c r="I103" s="5"/>
    </row>
    <row r="104" spans="1:9" ht="17.25" customHeight="1">
      <c r="A104" s="6">
        <v>97</v>
      </c>
      <c r="B104" s="7" t="s">
        <v>97</v>
      </c>
      <c r="C104" s="6">
        <v>155</v>
      </c>
      <c r="D104" s="6">
        <v>4</v>
      </c>
      <c r="E104" s="6">
        <v>0</v>
      </c>
      <c r="F104" s="6">
        <v>2</v>
      </c>
      <c r="G104" s="10">
        <v>346</v>
      </c>
      <c r="H104" s="19"/>
      <c r="I104" s="5"/>
    </row>
    <row r="105" spans="1:9" ht="17.25" customHeight="1">
      <c r="A105" s="6">
        <v>98</v>
      </c>
      <c r="B105" s="7" t="s">
        <v>98</v>
      </c>
      <c r="C105" s="6">
        <v>155</v>
      </c>
      <c r="D105" s="6">
        <v>4</v>
      </c>
      <c r="E105" s="6">
        <v>0</v>
      </c>
      <c r="F105" s="6">
        <v>2</v>
      </c>
      <c r="G105" s="10">
        <v>0</v>
      </c>
      <c r="H105" s="19"/>
      <c r="I105" s="5"/>
    </row>
    <row r="106" spans="1:9" ht="17.25" customHeight="1">
      <c r="A106" s="6">
        <v>99</v>
      </c>
      <c r="B106" s="7" t="s">
        <v>99</v>
      </c>
      <c r="C106" s="6">
        <v>155</v>
      </c>
      <c r="D106" s="6">
        <v>4</v>
      </c>
      <c r="E106" s="6">
        <v>0</v>
      </c>
      <c r="F106" s="6">
        <v>2</v>
      </c>
      <c r="G106" s="10">
        <v>120</v>
      </c>
      <c r="H106" s="19"/>
      <c r="I106" s="5"/>
    </row>
    <row r="107" spans="1:9" ht="17.25" customHeight="1">
      <c r="A107" s="6">
        <v>100</v>
      </c>
      <c r="B107" s="7" t="s">
        <v>100</v>
      </c>
      <c r="C107" s="6">
        <v>155</v>
      </c>
      <c r="D107" s="6">
        <v>4</v>
      </c>
      <c r="E107" s="6">
        <v>0</v>
      </c>
      <c r="F107" s="6">
        <v>2</v>
      </c>
      <c r="G107" s="10">
        <v>139</v>
      </c>
      <c r="H107" s="19"/>
      <c r="I107" s="5"/>
    </row>
    <row r="108" spans="1:9" ht="17.25" customHeight="1">
      <c r="A108" s="6">
        <v>101</v>
      </c>
      <c r="B108" s="7" t="s">
        <v>101</v>
      </c>
      <c r="C108" s="6">
        <v>155</v>
      </c>
      <c r="D108" s="6">
        <v>4</v>
      </c>
      <c r="E108" s="6">
        <v>0</v>
      </c>
      <c r="F108" s="6">
        <v>2</v>
      </c>
      <c r="G108" s="10">
        <v>7</v>
      </c>
      <c r="H108" s="19"/>
      <c r="I108" s="5"/>
    </row>
    <row r="109" spans="1:9" ht="17.25" customHeight="1">
      <c r="A109" s="6">
        <v>102</v>
      </c>
      <c r="B109" s="7" t="s">
        <v>102</v>
      </c>
      <c r="C109" s="6">
        <v>155</v>
      </c>
      <c r="D109" s="6">
        <v>4</v>
      </c>
      <c r="E109" s="6">
        <v>0</v>
      </c>
      <c r="F109" s="6">
        <v>2</v>
      </c>
      <c r="G109" s="10">
        <v>6</v>
      </c>
      <c r="H109" s="19"/>
      <c r="I109" s="5"/>
    </row>
    <row r="110" spans="1:9" ht="17.25" customHeight="1">
      <c r="A110" s="6">
        <v>103</v>
      </c>
      <c r="B110" s="7" t="s">
        <v>103</v>
      </c>
      <c r="C110" s="6">
        <v>155</v>
      </c>
      <c r="D110" s="6">
        <v>4</v>
      </c>
      <c r="E110" s="6">
        <v>0</v>
      </c>
      <c r="F110" s="6">
        <v>2</v>
      </c>
      <c r="G110" s="10">
        <v>0</v>
      </c>
      <c r="H110" s="19"/>
      <c r="I110" s="5"/>
    </row>
    <row r="111" spans="1:9" ht="17.25" customHeight="1">
      <c r="A111" s="6">
        <v>104</v>
      </c>
      <c r="B111" s="7" t="s">
        <v>104</v>
      </c>
      <c r="C111" s="6">
        <v>155</v>
      </c>
      <c r="D111" s="6">
        <v>4</v>
      </c>
      <c r="E111" s="6">
        <v>0</v>
      </c>
      <c r="F111" s="6">
        <v>2</v>
      </c>
      <c r="G111" s="10">
        <v>0</v>
      </c>
      <c r="H111" s="19"/>
      <c r="I111" s="5"/>
    </row>
    <row r="112" spans="1:9" ht="17.25" customHeight="1">
      <c r="A112" s="6">
        <v>105</v>
      </c>
      <c r="B112" s="7" t="s">
        <v>105</v>
      </c>
      <c r="C112" s="6">
        <v>155</v>
      </c>
      <c r="D112" s="6">
        <v>4</v>
      </c>
      <c r="E112" s="6">
        <v>0</v>
      </c>
      <c r="F112" s="6">
        <v>2</v>
      </c>
      <c r="G112" s="10">
        <v>0</v>
      </c>
      <c r="H112" s="19"/>
      <c r="I112" s="5"/>
    </row>
    <row r="113" spans="1:9" ht="17.25" customHeight="1">
      <c r="A113" s="6">
        <v>106</v>
      </c>
      <c r="B113" s="7" t="s">
        <v>106</v>
      </c>
      <c r="C113" s="6">
        <v>155</v>
      </c>
      <c r="D113" s="6">
        <v>4</v>
      </c>
      <c r="E113" s="6">
        <v>0</v>
      </c>
      <c r="F113" s="6">
        <v>2</v>
      </c>
      <c r="G113" s="10">
        <v>125</v>
      </c>
      <c r="H113" s="19"/>
      <c r="I113" s="5"/>
    </row>
    <row r="114" spans="1:9" ht="17.25" customHeight="1">
      <c r="A114" s="6">
        <v>107</v>
      </c>
      <c r="B114" s="7" t="s">
        <v>107</v>
      </c>
      <c r="C114" s="6">
        <v>155</v>
      </c>
      <c r="D114" s="6">
        <v>4</v>
      </c>
      <c r="E114" s="6">
        <v>0</v>
      </c>
      <c r="F114" s="6">
        <v>2</v>
      </c>
      <c r="G114" s="10">
        <v>19</v>
      </c>
      <c r="H114" s="19"/>
      <c r="I114" s="5"/>
    </row>
    <row r="115" spans="1:9" ht="17.25" customHeight="1">
      <c r="A115" s="6">
        <v>108</v>
      </c>
      <c r="B115" s="7" t="s">
        <v>108</v>
      </c>
      <c r="C115" s="6">
        <v>155</v>
      </c>
      <c r="D115" s="6">
        <v>4</v>
      </c>
      <c r="E115" s="6">
        <v>0</v>
      </c>
      <c r="F115" s="6">
        <v>2</v>
      </c>
      <c r="G115" s="10">
        <v>4</v>
      </c>
      <c r="H115" s="19"/>
      <c r="I115" s="5"/>
    </row>
    <row r="116" spans="1:9" ht="17.25" customHeight="1">
      <c r="A116" s="6">
        <v>109</v>
      </c>
      <c r="B116" s="7" t="s">
        <v>109</v>
      </c>
      <c r="C116" s="6">
        <v>155</v>
      </c>
      <c r="D116" s="6">
        <v>4</v>
      </c>
      <c r="E116" s="6">
        <v>0</v>
      </c>
      <c r="F116" s="6">
        <v>2</v>
      </c>
      <c r="G116" s="10">
        <v>200</v>
      </c>
      <c r="H116" s="19"/>
      <c r="I116" s="5"/>
    </row>
    <row r="117" spans="1:9" ht="17.25" customHeight="1">
      <c r="A117" s="6">
        <v>110</v>
      </c>
      <c r="B117" s="7" t="s">
        <v>110</v>
      </c>
      <c r="C117" s="6">
        <v>155</v>
      </c>
      <c r="D117" s="6">
        <v>4</v>
      </c>
      <c r="E117" s="6">
        <v>0</v>
      </c>
      <c r="F117" s="6">
        <v>2</v>
      </c>
      <c r="G117" s="10">
        <v>57</v>
      </c>
      <c r="H117" s="19"/>
      <c r="I117" s="5"/>
    </row>
    <row r="118" spans="1:9" ht="17.25" customHeight="1">
      <c r="A118" s="6">
        <v>111</v>
      </c>
      <c r="B118" s="7" t="s">
        <v>111</v>
      </c>
      <c r="C118" s="6">
        <v>155</v>
      </c>
      <c r="D118" s="6">
        <v>4</v>
      </c>
      <c r="E118" s="6">
        <v>0</v>
      </c>
      <c r="F118" s="6">
        <v>2</v>
      </c>
      <c r="G118" s="10">
        <v>147</v>
      </c>
      <c r="H118" s="19"/>
      <c r="I118" s="5"/>
    </row>
    <row r="119" spans="1:9" ht="17.25" customHeight="1">
      <c r="A119" s="6">
        <v>112</v>
      </c>
      <c r="B119" s="7" t="s">
        <v>112</v>
      </c>
      <c r="C119" s="6">
        <v>155</v>
      </c>
      <c r="D119" s="6">
        <v>4</v>
      </c>
      <c r="E119" s="6">
        <v>0</v>
      </c>
      <c r="F119" s="6">
        <v>2</v>
      </c>
      <c r="G119" s="10">
        <v>1</v>
      </c>
      <c r="H119" s="19"/>
      <c r="I119" s="5"/>
    </row>
    <row r="120" spans="1:9" ht="17.25" customHeight="1">
      <c r="A120" s="6">
        <v>113</v>
      </c>
      <c r="B120" s="7" t="s">
        <v>113</v>
      </c>
      <c r="C120" s="6">
        <v>155</v>
      </c>
      <c r="D120" s="6">
        <v>4</v>
      </c>
      <c r="E120" s="6">
        <v>0</v>
      </c>
      <c r="F120" s="6">
        <v>2</v>
      </c>
      <c r="G120" s="10">
        <v>0</v>
      </c>
      <c r="H120" s="19"/>
      <c r="I120" s="5"/>
    </row>
    <row r="121" spans="1:9" ht="17.25" customHeight="1">
      <c r="A121" s="6">
        <v>114</v>
      </c>
      <c r="B121" s="7" t="s">
        <v>114</v>
      </c>
      <c r="C121" s="6">
        <v>155</v>
      </c>
      <c r="D121" s="6">
        <v>4</v>
      </c>
      <c r="E121" s="6">
        <v>0</v>
      </c>
      <c r="F121" s="6">
        <v>2</v>
      </c>
      <c r="G121" s="10">
        <v>210</v>
      </c>
      <c r="H121" s="19"/>
      <c r="I121" s="5"/>
    </row>
    <row r="122" spans="1:9" ht="17.25" customHeight="1">
      <c r="A122" s="6">
        <v>115</v>
      </c>
      <c r="B122" s="7" t="s">
        <v>115</v>
      </c>
      <c r="C122" s="6">
        <v>155</v>
      </c>
      <c r="D122" s="6">
        <v>4</v>
      </c>
      <c r="E122" s="6">
        <v>0</v>
      </c>
      <c r="F122" s="6">
        <v>2</v>
      </c>
      <c r="G122" s="10">
        <v>0</v>
      </c>
      <c r="H122" s="19"/>
      <c r="I122" s="5"/>
    </row>
    <row r="123" spans="1:9" ht="17.25" customHeight="1">
      <c r="A123" s="6">
        <v>116</v>
      </c>
      <c r="B123" s="7" t="s">
        <v>116</v>
      </c>
      <c r="C123" s="6">
        <v>155</v>
      </c>
      <c r="D123" s="6">
        <v>4</v>
      </c>
      <c r="E123" s="6">
        <v>0</v>
      </c>
      <c r="F123" s="6">
        <v>2</v>
      </c>
      <c r="G123" s="10">
        <v>186</v>
      </c>
      <c r="H123" s="19"/>
      <c r="I123" s="5"/>
    </row>
    <row r="124" spans="1:9" ht="17.25" customHeight="1">
      <c r="A124" s="6">
        <v>117</v>
      </c>
      <c r="B124" s="7" t="s">
        <v>117</v>
      </c>
      <c r="C124" s="6">
        <v>155</v>
      </c>
      <c r="D124" s="6">
        <v>4</v>
      </c>
      <c r="E124" s="6">
        <v>0</v>
      </c>
      <c r="F124" s="6">
        <v>2</v>
      </c>
      <c r="G124" s="10">
        <v>399</v>
      </c>
      <c r="H124" s="19"/>
      <c r="I124" s="5"/>
    </row>
    <row r="125" spans="1:9" ht="17.25" customHeight="1">
      <c r="A125" s="6">
        <v>118</v>
      </c>
      <c r="B125" s="7" t="s">
        <v>118</v>
      </c>
      <c r="C125" s="6">
        <v>155</v>
      </c>
      <c r="D125" s="6">
        <v>4</v>
      </c>
      <c r="E125" s="6">
        <v>0</v>
      </c>
      <c r="F125" s="6">
        <v>2</v>
      </c>
      <c r="G125" s="10">
        <v>203</v>
      </c>
      <c r="H125" s="19"/>
      <c r="I125" s="5"/>
    </row>
    <row r="126" spans="1:9" ht="17.25" customHeight="1">
      <c r="A126" s="6">
        <v>119</v>
      </c>
      <c r="B126" s="7" t="s">
        <v>119</v>
      </c>
      <c r="C126" s="6">
        <v>155</v>
      </c>
      <c r="D126" s="6">
        <v>4</v>
      </c>
      <c r="E126" s="6">
        <v>0</v>
      </c>
      <c r="F126" s="6">
        <v>2</v>
      </c>
      <c r="G126" s="10">
        <v>512</v>
      </c>
      <c r="H126" s="19"/>
      <c r="I126" s="5"/>
    </row>
    <row r="127" spans="1:9" ht="17.25" customHeight="1">
      <c r="A127" s="6">
        <v>120</v>
      </c>
      <c r="B127" s="7" t="s">
        <v>120</v>
      </c>
      <c r="C127" s="6">
        <v>155</v>
      </c>
      <c r="D127" s="6">
        <v>4</v>
      </c>
      <c r="E127" s="6">
        <v>0</v>
      </c>
      <c r="F127" s="6">
        <v>2</v>
      </c>
      <c r="G127" s="10">
        <v>4</v>
      </c>
      <c r="H127" s="19"/>
      <c r="I127" s="5"/>
    </row>
    <row r="128" spans="1:9" ht="17.25" customHeight="1">
      <c r="A128" s="6">
        <v>121</v>
      </c>
      <c r="B128" s="7" t="s">
        <v>121</v>
      </c>
      <c r="C128" s="6">
        <v>155</v>
      </c>
      <c r="D128" s="6">
        <v>4</v>
      </c>
      <c r="E128" s="6">
        <v>0</v>
      </c>
      <c r="F128" s="6">
        <v>2</v>
      </c>
      <c r="G128" s="10">
        <v>145</v>
      </c>
      <c r="H128" s="19"/>
      <c r="I128" s="5"/>
    </row>
    <row r="129" spans="1:9" ht="17.25" customHeight="1">
      <c r="A129" s="6">
        <v>122</v>
      </c>
      <c r="B129" s="7" t="s">
        <v>122</v>
      </c>
      <c r="C129" s="6">
        <v>155</v>
      </c>
      <c r="D129" s="6">
        <v>4</v>
      </c>
      <c r="E129" s="6">
        <v>0</v>
      </c>
      <c r="F129" s="6">
        <v>2</v>
      </c>
      <c r="G129" s="10">
        <v>3</v>
      </c>
      <c r="H129" s="19"/>
      <c r="I129" s="5"/>
    </row>
    <row r="130" spans="1:9" ht="17.25" customHeight="1">
      <c r="A130" s="6">
        <v>123</v>
      </c>
      <c r="B130" s="7" t="s">
        <v>123</v>
      </c>
      <c r="C130" s="6">
        <v>155</v>
      </c>
      <c r="D130" s="6">
        <v>4</v>
      </c>
      <c r="E130" s="6">
        <v>0</v>
      </c>
      <c r="F130" s="6">
        <v>2</v>
      </c>
      <c r="G130" s="10">
        <v>1</v>
      </c>
      <c r="H130" s="19"/>
      <c r="I130" s="5"/>
    </row>
    <row r="131" spans="1:9" ht="17.25" customHeight="1">
      <c r="A131" s="6">
        <v>124</v>
      </c>
      <c r="B131" s="7" t="s">
        <v>124</v>
      </c>
      <c r="C131" s="6">
        <v>155</v>
      </c>
      <c r="D131" s="6">
        <v>4</v>
      </c>
      <c r="E131" s="6">
        <v>0</v>
      </c>
      <c r="F131" s="6">
        <v>2</v>
      </c>
      <c r="G131" s="10">
        <v>85</v>
      </c>
      <c r="H131" s="19"/>
      <c r="I131" s="5"/>
    </row>
    <row r="132" spans="1:9" ht="17.25" customHeight="1">
      <c r="A132" s="6">
        <v>125</v>
      </c>
      <c r="B132" s="7" t="s">
        <v>125</v>
      </c>
      <c r="C132" s="6">
        <v>155</v>
      </c>
      <c r="D132" s="6">
        <v>4</v>
      </c>
      <c r="E132" s="6">
        <v>0</v>
      </c>
      <c r="F132" s="6">
        <v>2</v>
      </c>
      <c r="G132" s="10">
        <v>36</v>
      </c>
      <c r="H132" s="19"/>
      <c r="I132" s="5"/>
    </row>
    <row r="133" spans="1:9" ht="17.25" customHeight="1">
      <c r="A133" s="6">
        <v>126</v>
      </c>
      <c r="B133" s="7" t="s">
        <v>126</v>
      </c>
      <c r="C133" s="6">
        <v>155</v>
      </c>
      <c r="D133" s="6">
        <v>4</v>
      </c>
      <c r="E133" s="6">
        <v>0</v>
      </c>
      <c r="F133" s="6">
        <v>2</v>
      </c>
      <c r="G133" s="10">
        <v>115</v>
      </c>
      <c r="H133" s="19"/>
      <c r="I133" s="5"/>
    </row>
    <row r="134" spans="1:9" ht="17.25" customHeight="1">
      <c r="A134" s="6">
        <v>127</v>
      </c>
      <c r="B134" s="7" t="s">
        <v>127</v>
      </c>
      <c r="C134" s="6">
        <v>155</v>
      </c>
      <c r="D134" s="6">
        <v>4</v>
      </c>
      <c r="E134" s="6">
        <v>0</v>
      </c>
      <c r="F134" s="6">
        <v>2</v>
      </c>
      <c r="G134" s="10">
        <v>142</v>
      </c>
      <c r="H134" s="19"/>
      <c r="I134" s="5"/>
    </row>
    <row r="135" spans="1:9" ht="17.25" customHeight="1">
      <c r="A135" s="6">
        <v>128</v>
      </c>
      <c r="B135" s="7" t="s">
        <v>128</v>
      </c>
      <c r="C135" s="6">
        <v>155</v>
      </c>
      <c r="D135" s="6">
        <v>4</v>
      </c>
      <c r="E135" s="6">
        <v>0</v>
      </c>
      <c r="F135" s="6">
        <v>2</v>
      </c>
      <c r="G135" s="10">
        <v>9</v>
      </c>
      <c r="H135" s="19"/>
      <c r="I135" s="5"/>
    </row>
    <row r="136" spans="1:9" ht="17.25" customHeight="1">
      <c r="A136" s="6">
        <v>129</v>
      </c>
      <c r="B136" s="7" t="s">
        <v>129</v>
      </c>
      <c r="C136" s="6">
        <v>155</v>
      </c>
      <c r="D136" s="6">
        <v>4</v>
      </c>
      <c r="E136" s="6">
        <v>0</v>
      </c>
      <c r="F136" s="6">
        <v>2</v>
      </c>
      <c r="G136" s="10">
        <v>0</v>
      </c>
      <c r="H136" s="19"/>
      <c r="I136" s="5"/>
    </row>
    <row r="137" spans="1:9" ht="17.25" customHeight="1">
      <c r="A137" s="6">
        <v>130</v>
      </c>
      <c r="B137" s="7" t="s">
        <v>130</v>
      </c>
      <c r="C137" s="6">
        <v>155</v>
      </c>
      <c r="D137" s="6">
        <v>4</v>
      </c>
      <c r="E137" s="6">
        <v>0</v>
      </c>
      <c r="F137" s="6">
        <v>2</v>
      </c>
      <c r="G137" s="10">
        <v>0</v>
      </c>
      <c r="H137" s="19"/>
      <c r="I137" s="5"/>
    </row>
    <row r="138" spans="1:9" ht="17.25" customHeight="1">
      <c r="A138" s="6">
        <v>131</v>
      </c>
      <c r="B138" s="7" t="s">
        <v>131</v>
      </c>
      <c r="C138" s="6">
        <v>155</v>
      </c>
      <c r="D138" s="6">
        <v>4</v>
      </c>
      <c r="E138" s="6">
        <v>0</v>
      </c>
      <c r="F138" s="6">
        <v>2</v>
      </c>
      <c r="G138" s="10">
        <v>0</v>
      </c>
      <c r="H138" s="19"/>
      <c r="I138" s="5"/>
    </row>
    <row r="139" spans="1:9" ht="17.25" customHeight="1">
      <c r="A139" s="6">
        <v>132</v>
      </c>
      <c r="B139" s="7" t="s">
        <v>132</v>
      </c>
      <c r="C139" s="6">
        <v>155</v>
      </c>
      <c r="D139" s="6">
        <v>4</v>
      </c>
      <c r="E139" s="6">
        <v>0</v>
      </c>
      <c r="F139" s="6">
        <v>2</v>
      </c>
      <c r="G139" s="10">
        <v>0</v>
      </c>
      <c r="H139" s="19"/>
      <c r="I139" s="5"/>
    </row>
    <row r="140" spans="1:9" ht="17.25" customHeight="1">
      <c r="A140" s="6">
        <v>133</v>
      </c>
      <c r="B140" s="7" t="s">
        <v>133</v>
      </c>
      <c r="C140" s="6">
        <v>155</v>
      </c>
      <c r="D140" s="6">
        <v>4</v>
      </c>
      <c r="E140" s="6">
        <v>0</v>
      </c>
      <c r="F140" s="6">
        <v>2</v>
      </c>
      <c r="G140" s="10">
        <v>0</v>
      </c>
      <c r="H140" s="19"/>
      <c r="I140" s="5"/>
    </row>
    <row r="141" spans="1:9" ht="17.25" customHeight="1">
      <c r="A141" s="6">
        <v>134</v>
      </c>
      <c r="B141" s="7" t="s">
        <v>134</v>
      </c>
      <c r="C141" s="6">
        <v>155</v>
      </c>
      <c r="D141" s="6">
        <v>4</v>
      </c>
      <c r="E141" s="6">
        <v>0</v>
      </c>
      <c r="F141" s="6">
        <v>2</v>
      </c>
      <c r="G141" s="10">
        <v>0</v>
      </c>
      <c r="H141" s="19"/>
      <c r="I141" s="5"/>
    </row>
    <row r="142" spans="1:9" ht="17.25" customHeight="1">
      <c r="A142" s="6">
        <v>135</v>
      </c>
      <c r="B142" s="7" t="s">
        <v>135</v>
      </c>
      <c r="C142" s="6">
        <v>155</v>
      </c>
      <c r="D142" s="6">
        <v>4</v>
      </c>
      <c r="E142" s="6">
        <v>0</v>
      </c>
      <c r="F142" s="6">
        <v>2</v>
      </c>
      <c r="G142" s="10">
        <v>0</v>
      </c>
      <c r="H142" s="19"/>
      <c r="I142" s="5"/>
    </row>
    <row r="143" spans="1:9" ht="17.25" customHeight="1">
      <c r="A143" s="6">
        <v>136</v>
      </c>
      <c r="B143" s="7" t="s">
        <v>136</v>
      </c>
      <c r="C143" s="6">
        <v>155</v>
      </c>
      <c r="D143" s="6">
        <v>4</v>
      </c>
      <c r="E143" s="6">
        <v>0</v>
      </c>
      <c r="F143" s="6">
        <v>2</v>
      </c>
      <c r="G143" s="10">
        <v>40</v>
      </c>
      <c r="H143" s="19"/>
      <c r="I143" s="5"/>
    </row>
    <row r="144" spans="1:9" ht="17.25" customHeight="1">
      <c r="A144" s="6">
        <v>137</v>
      </c>
      <c r="B144" s="7" t="s">
        <v>137</v>
      </c>
      <c r="C144" s="6">
        <v>155</v>
      </c>
      <c r="D144" s="6">
        <v>4</v>
      </c>
      <c r="E144" s="6">
        <v>0</v>
      </c>
      <c r="F144" s="6">
        <v>2</v>
      </c>
      <c r="G144" s="10">
        <v>0</v>
      </c>
      <c r="H144" s="19"/>
      <c r="I144" s="5"/>
    </row>
    <row r="145" spans="1:9" ht="17.25" customHeight="1">
      <c r="A145" s="6">
        <v>138</v>
      </c>
      <c r="B145" s="7" t="s">
        <v>138</v>
      </c>
      <c r="C145" s="6">
        <v>155</v>
      </c>
      <c r="D145" s="6">
        <v>4</v>
      </c>
      <c r="E145" s="6">
        <v>0</v>
      </c>
      <c r="F145" s="6">
        <v>2</v>
      </c>
      <c r="G145" s="10">
        <v>179</v>
      </c>
      <c r="H145" s="19"/>
      <c r="I145" s="5"/>
    </row>
    <row r="146" spans="1:9" ht="17.25" customHeight="1">
      <c r="A146" s="6">
        <v>139</v>
      </c>
      <c r="B146" s="7" t="s">
        <v>139</v>
      </c>
      <c r="C146" s="6">
        <v>155</v>
      </c>
      <c r="D146" s="6">
        <v>4</v>
      </c>
      <c r="E146" s="6">
        <v>0</v>
      </c>
      <c r="F146" s="6">
        <v>2</v>
      </c>
      <c r="G146" s="10">
        <v>79</v>
      </c>
      <c r="H146" s="19"/>
      <c r="I146" s="5"/>
    </row>
    <row r="147" spans="1:9" ht="17.25" customHeight="1">
      <c r="A147" s="6">
        <v>140</v>
      </c>
      <c r="B147" s="7" t="s">
        <v>140</v>
      </c>
      <c r="C147" s="6">
        <v>155</v>
      </c>
      <c r="D147" s="6">
        <v>4</v>
      </c>
      <c r="E147" s="6">
        <v>0</v>
      </c>
      <c r="F147" s="6">
        <v>2</v>
      </c>
      <c r="G147" s="10">
        <v>5</v>
      </c>
      <c r="H147" s="19"/>
      <c r="I147" s="5"/>
    </row>
    <row r="148" spans="1:9" ht="17.25" customHeight="1">
      <c r="A148" s="6">
        <v>141</v>
      </c>
      <c r="B148" s="7" t="s">
        <v>141</v>
      </c>
      <c r="C148" s="6">
        <v>155</v>
      </c>
      <c r="D148" s="6">
        <v>4</v>
      </c>
      <c r="E148" s="6">
        <v>0</v>
      </c>
      <c r="F148" s="6">
        <v>2</v>
      </c>
      <c r="G148" s="10">
        <v>1</v>
      </c>
      <c r="H148" s="19"/>
      <c r="I148" s="5"/>
    </row>
    <row r="149" spans="1:9" ht="17.25" customHeight="1">
      <c r="A149" s="6">
        <v>142</v>
      </c>
      <c r="B149" s="7" t="s">
        <v>142</v>
      </c>
      <c r="C149" s="6">
        <v>155</v>
      </c>
      <c r="D149" s="6">
        <v>4</v>
      </c>
      <c r="E149" s="6">
        <v>0</v>
      </c>
      <c r="F149" s="6">
        <v>2</v>
      </c>
      <c r="G149" s="10">
        <v>6</v>
      </c>
      <c r="H149" s="19"/>
      <c r="I149" s="5"/>
    </row>
    <row r="150" spans="1:9" ht="17.25" customHeight="1">
      <c r="A150" s="6">
        <v>143</v>
      </c>
      <c r="B150" s="7" t="s">
        <v>143</v>
      </c>
      <c r="C150" s="6">
        <v>155</v>
      </c>
      <c r="D150" s="6">
        <v>4</v>
      </c>
      <c r="E150" s="6">
        <v>0</v>
      </c>
      <c r="F150" s="6">
        <v>2</v>
      </c>
      <c r="G150" s="10">
        <v>48</v>
      </c>
      <c r="H150" s="19"/>
      <c r="I150" s="5"/>
    </row>
    <row r="151" spans="1:9" ht="17.25" customHeight="1">
      <c r="A151" s="6">
        <v>144</v>
      </c>
      <c r="B151" s="7" t="s">
        <v>144</v>
      </c>
      <c r="C151" s="6">
        <v>155</v>
      </c>
      <c r="D151" s="6">
        <v>4</v>
      </c>
      <c r="E151" s="6">
        <v>0</v>
      </c>
      <c r="F151" s="6">
        <v>2</v>
      </c>
      <c r="G151" s="10">
        <v>0</v>
      </c>
      <c r="H151" s="19"/>
      <c r="I151" s="5"/>
    </row>
    <row r="152" spans="1:9" ht="17.25" customHeight="1">
      <c r="A152" s="6">
        <v>145</v>
      </c>
      <c r="B152" s="7" t="s">
        <v>145</v>
      </c>
      <c r="C152" s="6">
        <v>155</v>
      </c>
      <c r="D152" s="6">
        <v>4</v>
      </c>
      <c r="E152" s="6">
        <v>0</v>
      </c>
      <c r="F152" s="6">
        <v>2</v>
      </c>
      <c r="G152" s="10">
        <v>2</v>
      </c>
      <c r="H152" s="19"/>
      <c r="I152" s="5"/>
    </row>
    <row r="153" spans="1:9" ht="17.25" customHeight="1">
      <c r="A153" s="6">
        <v>146</v>
      </c>
      <c r="B153" s="7" t="s">
        <v>146</v>
      </c>
      <c r="C153" s="6">
        <v>155</v>
      </c>
      <c r="D153" s="6">
        <v>4</v>
      </c>
      <c r="E153" s="6">
        <v>0</v>
      </c>
      <c r="F153" s="6">
        <v>2</v>
      </c>
      <c r="G153" s="10">
        <v>0</v>
      </c>
      <c r="H153" s="19"/>
      <c r="I153" s="5"/>
    </row>
    <row r="154" spans="1:9" ht="17.25" customHeight="1">
      <c r="A154" s="6">
        <v>147</v>
      </c>
      <c r="B154" s="7" t="s">
        <v>147</v>
      </c>
      <c r="C154" s="6">
        <v>155</v>
      </c>
      <c r="D154" s="6">
        <v>4</v>
      </c>
      <c r="E154" s="6">
        <v>0</v>
      </c>
      <c r="F154" s="6">
        <v>2</v>
      </c>
      <c r="G154" s="10">
        <v>484</v>
      </c>
      <c r="H154" s="19"/>
      <c r="I154" s="5"/>
    </row>
    <row r="155" spans="1:9" ht="17.25" customHeight="1">
      <c r="A155" s="6">
        <v>148</v>
      </c>
      <c r="B155" s="7" t="s">
        <v>148</v>
      </c>
      <c r="C155" s="6">
        <v>155</v>
      </c>
      <c r="D155" s="6">
        <v>4</v>
      </c>
      <c r="E155" s="6">
        <v>0</v>
      </c>
      <c r="F155" s="6">
        <v>2</v>
      </c>
      <c r="G155" s="10">
        <v>341</v>
      </c>
      <c r="H155" s="19"/>
      <c r="I155" s="5"/>
    </row>
    <row r="156" spans="1:9" ht="17.25" customHeight="1">
      <c r="A156" s="6">
        <v>149</v>
      </c>
      <c r="B156" s="7" t="s">
        <v>149</v>
      </c>
      <c r="C156" s="6">
        <v>155</v>
      </c>
      <c r="D156" s="6">
        <v>4</v>
      </c>
      <c r="E156" s="6">
        <v>0</v>
      </c>
      <c r="F156" s="6">
        <v>2</v>
      </c>
      <c r="G156" s="10">
        <v>246</v>
      </c>
      <c r="H156" s="19"/>
      <c r="I156" s="5"/>
    </row>
    <row r="157" spans="1:9" ht="17.25" customHeight="1">
      <c r="A157" s="6">
        <v>150</v>
      </c>
      <c r="B157" s="7" t="s">
        <v>150</v>
      </c>
      <c r="C157" s="6">
        <v>155</v>
      </c>
      <c r="D157" s="6">
        <v>4</v>
      </c>
      <c r="E157" s="6">
        <v>0</v>
      </c>
      <c r="F157" s="6">
        <v>2</v>
      </c>
      <c r="G157" s="10">
        <v>251</v>
      </c>
      <c r="H157" s="19"/>
      <c r="I157" s="5"/>
    </row>
    <row r="158" spans="1:9" ht="17.25" customHeight="1">
      <c r="A158" s="6">
        <v>151</v>
      </c>
      <c r="B158" s="7" t="s">
        <v>151</v>
      </c>
      <c r="C158" s="6">
        <v>155</v>
      </c>
      <c r="D158" s="6">
        <v>4</v>
      </c>
      <c r="E158" s="6">
        <v>0</v>
      </c>
      <c r="F158" s="6">
        <v>2</v>
      </c>
      <c r="G158" s="10">
        <v>417</v>
      </c>
      <c r="H158" s="19"/>
      <c r="I158" s="5"/>
    </row>
    <row r="159" spans="1:9" ht="17.25" customHeight="1">
      <c r="A159" s="6">
        <v>152</v>
      </c>
      <c r="B159" s="7" t="s">
        <v>152</v>
      </c>
      <c r="C159" s="6">
        <v>155</v>
      </c>
      <c r="D159" s="6">
        <v>4</v>
      </c>
      <c r="E159" s="6">
        <v>0</v>
      </c>
      <c r="F159" s="6">
        <v>2</v>
      </c>
      <c r="G159" s="10">
        <v>56</v>
      </c>
      <c r="H159" s="19"/>
      <c r="I159" s="5"/>
    </row>
    <row r="160" spans="1:9" ht="17.25" customHeight="1">
      <c r="A160" s="6">
        <v>153</v>
      </c>
      <c r="B160" s="7" t="s">
        <v>153</v>
      </c>
      <c r="C160" s="6">
        <v>155</v>
      </c>
      <c r="D160" s="6">
        <v>4</v>
      </c>
      <c r="E160" s="6">
        <v>0</v>
      </c>
      <c r="F160" s="6">
        <v>2</v>
      </c>
      <c r="G160" s="10">
        <v>151</v>
      </c>
      <c r="H160" s="19"/>
      <c r="I160" s="5"/>
    </row>
    <row r="161" spans="1:9" ht="17.25" customHeight="1">
      <c r="A161" s="6">
        <v>154</v>
      </c>
      <c r="B161" s="7" t="s">
        <v>154</v>
      </c>
      <c r="C161" s="6">
        <v>155</v>
      </c>
      <c r="D161" s="6">
        <v>4</v>
      </c>
      <c r="E161" s="6">
        <v>0</v>
      </c>
      <c r="F161" s="6">
        <v>2</v>
      </c>
      <c r="G161" s="10">
        <v>291</v>
      </c>
      <c r="H161" s="19"/>
      <c r="I161" s="5"/>
    </row>
    <row r="162" spans="1:9" ht="17.25" customHeight="1">
      <c r="A162" s="6">
        <v>155</v>
      </c>
      <c r="B162" s="7" t="s">
        <v>155</v>
      </c>
      <c r="C162" s="6">
        <v>155</v>
      </c>
      <c r="D162" s="6">
        <v>4</v>
      </c>
      <c r="E162" s="6">
        <v>0</v>
      </c>
      <c r="F162" s="6">
        <v>2</v>
      </c>
      <c r="G162" s="10">
        <v>38</v>
      </c>
      <c r="H162" s="19"/>
      <c r="I162" s="5"/>
    </row>
    <row r="163" spans="1:9" ht="17.25" customHeight="1">
      <c r="A163" s="6">
        <v>156</v>
      </c>
      <c r="B163" s="7" t="s">
        <v>156</v>
      </c>
      <c r="C163" s="6">
        <v>155</v>
      </c>
      <c r="D163" s="6">
        <v>4</v>
      </c>
      <c r="E163" s="6">
        <v>0</v>
      </c>
      <c r="F163" s="6">
        <v>2</v>
      </c>
      <c r="G163" s="10">
        <v>546</v>
      </c>
      <c r="H163" s="19"/>
      <c r="I163" s="5"/>
    </row>
    <row r="164" spans="1:9" ht="17.25" customHeight="1">
      <c r="A164" s="6">
        <v>157</v>
      </c>
      <c r="B164" s="7" t="s">
        <v>157</v>
      </c>
      <c r="C164" s="6">
        <v>155</v>
      </c>
      <c r="D164" s="6">
        <v>4</v>
      </c>
      <c r="E164" s="6">
        <v>0</v>
      </c>
      <c r="F164" s="6">
        <v>2</v>
      </c>
      <c r="G164" s="10">
        <v>166</v>
      </c>
      <c r="H164" s="19"/>
      <c r="I164" s="5"/>
    </row>
    <row r="165" spans="1:9" ht="17.25" customHeight="1">
      <c r="A165" s="6">
        <v>158</v>
      </c>
      <c r="B165" s="7" t="s">
        <v>158</v>
      </c>
      <c r="C165" s="6">
        <v>155</v>
      </c>
      <c r="D165" s="6">
        <v>4</v>
      </c>
      <c r="E165" s="6">
        <v>0</v>
      </c>
      <c r="F165" s="6">
        <v>2</v>
      </c>
      <c r="G165" s="10">
        <v>146</v>
      </c>
      <c r="H165" s="19">
        <v>1</v>
      </c>
      <c r="I165" s="5">
        <v>40</v>
      </c>
    </row>
    <row r="166" spans="1:9" ht="17.25" customHeight="1">
      <c r="A166" s="6">
        <v>159</v>
      </c>
      <c r="B166" s="7" t="s">
        <v>159</v>
      </c>
      <c r="C166" s="6">
        <v>155</v>
      </c>
      <c r="D166" s="6">
        <v>4</v>
      </c>
      <c r="E166" s="6">
        <v>0</v>
      </c>
      <c r="F166" s="6">
        <v>2</v>
      </c>
      <c r="G166" s="10">
        <v>355</v>
      </c>
      <c r="H166" s="19"/>
      <c r="I166" s="5"/>
    </row>
    <row r="167" spans="1:9" ht="15">
      <c r="A167" s="6" t="s">
        <v>160</v>
      </c>
      <c r="B167" s="7" t="s">
        <v>161</v>
      </c>
      <c r="C167" s="6">
        <v>1644</v>
      </c>
      <c r="D167" s="6">
        <f>SUM(D8:D27)+D38</f>
        <v>237</v>
      </c>
      <c r="E167" s="6">
        <f>SUM(E8:E27)+E38</f>
        <v>336</v>
      </c>
      <c r="F167" s="6">
        <f>SUM(F8:F27)+F38</f>
        <v>161</v>
      </c>
      <c r="G167" s="5">
        <f>SUM(G8:G166)</f>
        <v>68196</v>
      </c>
      <c r="H167" s="15">
        <f>SUM(H8:H166)</f>
        <v>4043</v>
      </c>
      <c r="I167" s="5">
        <f>SUM(I8:I166)</f>
        <v>18827</v>
      </c>
    </row>
    <row r="168" spans="5:9" ht="15">
      <c r="E168" s="1">
        <f>D167+E167</f>
        <v>573</v>
      </c>
      <c r="F168" s="1">
        <f>E168*30/100</f>
        <v>171.9</v>
      </c>
      <c r="I168" s="1">
        <f>H167/I167*100</f>
        <v>21.47447814309237</v>
      </c>
    </row>
    <row r="169" spans="4:5" ht="15">
      <c r="D169" s="11"/>
      <c r="E169" s="12">
        <f>E167/C167*100</f>
        <v>20.437956204379564</v>
      </c>
    </row>
    <row r="173" spans="4:5" ht="15">
      <c r="D173" s="39"/>
      <c r="E173" s="40"/>
    </row>
  </sheetData>
  <sheetProtection/>
  <mergeCells count="9">
    <mergeCell ref="I3:I4"/>
    <mergeCell ref="A3:A4"/>
    <mergeCell ref="G3:G4"/>
    <mergeCell ref="D173:E173"/>
    <mergeCell ref="D3:E3"/>
    <mergeCell ref="H3:H4"/>
    <mergeCell ref="B3:B4"/>
    <mergeCell ref="F3:F4"/>
    <mergeCell ref="C3:C4"/>
  </mergeCells>
  <printOptions/>
  <pageMargins left="0.5" right="0.5" top="0.75" bottom="0.75" header="0.25" footer="0.2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71"/>
  <sheetViews>
    <sheetView tabSelected="1" zoomScalePageLayoutView="0" workbookViewId="0" topLeftCell="A4">
      <selection activeCell="D39" sqref="D39"/>
    </sheetView>
  </sheetViews>
  <sheetFormatPr defaultColWidth="9.140625" defaultRowHeight="12.75"/>
  <cols>
    <col min="1" max="1" width="4.8515625" style="1" customWidth="1"/>
    <col min="2" max="2" width="34.7109375" style="1" customWidth="1"/>
    <col min="3" max="3" width="10.140625" style="1" customWidth="1"/>
    <col min="4" max="4" width="9.7109375" style="1" customWidth="1"/>
    <col min="5" max="5" width="10.28125" style="1" customWidth="1"/>
    <col min="6" max="6" width="10.00390625" style="1" customWidth="1"/>
    <col min="7" max="7" width="11.421875" style="1" customWidth="1"/>
    <col min="8" max="8" width="9.8515625" style="28" customWidth="1"/>
    <col min="9" max="16384" width="9.140625" style="1" customWidth="1"/>
  </cols>
  <sheetData>
    <row r="1" spans="1:8" ht="35.25" customHeight="1">
      <c r="A1" s="42" t="s">
        <v>242</v>
      </c>
      <c r="B1" s="43"/>
      <c r="C1" s="43"/>
      <c r="D1" s="43"/>
      <c r="E1" s="43"/>
      <c r="F1" s="43"/>
      <c r="G1" s="43"/>
      <c r="H1" s="43"/>
    </row>
    <row r="2" spans="1:8" ht="15">
      <c r="A2" s="44" t="s">
        <v>241</v>
      </c>
      <c r="B2" s="43"/>
      <c r="C2" s="43"/>
      <c r="D2" s="43"/>
      <c r="E2" s="43"/>
      <c r="F2" s="43"/>
      <c r="G2" s="43"/>
      <c r="H2" s="43"/>
    </row>
    <row r="4" spans="1:8" ht="56.25" customHeight="1">
      <c r="A4" s="36" t="s">
        <v>0</v>
      </c>
      <c r="B4" s="36" t="s">
        <v>170</v>
      </c>
      <c r="C4" s="36" t="s">
        <v>178</v>
      </c>
      <c r="D4" s="36" t="s">
        <v>179</v>
      </c>
      <c r="E4" s="36"/>
      <c r="F4" s="36" t="s">
        <v>180</v>
      </c>
      <c r="G4" s="45" t="s">
        <v>243</v>
      </c>
      <c r="H4" s="41" t="s">
        <v>181</v>
      </c>
    </row>
    <row r="5" spans="1:8" ht="41.25" customHeight="1">
      <c r="A5" s="36"/>
      <c r="B5" s="36"/>
      <c r="C5" s="36"/>
      <c r="D5" s="2" t="s">
        <v>168</v>
      </c>
      <c r="E5" s="2" t="s">
        <v>169</v>
      </c>
      <c r="F5" s="36"/>
      <c r="G5" s="46"/>
      <c r="H5" s="41"/>
    </row>
    <row r="6" spans="1:8" ht="17.25" customHeight="1">
      <c r="A6" s="2" t="s">
        <v>162</v>
      </c>
      <c r="B6" s="4" t="s">
        <v>163</v>
      </c>
      <c r="C6" s="2"/>
      <c r="D6" s="2"/>
      <c r="E6" s="2"/>
      <c r="F6" s="2"/>
      <c r="G6" s="21"/>
      <c r="H6" s="26"/>
    </row>
    <row r="7" spans="1:8" ht="17.25" customHeight="1">
      <c r="A7" s="6">
        <v>1</v>
      </c>
      <c r="B7" s="7" t="s">
        <v>3</v>
      </c>
      <c r="C7" s="6">
        <v>126</v>
      </c>
      <c r="D7" s="24">
        <f>hoso!D8/hoso!C8</f>
        <v>0.1349206349206349</v>
      </c>
      <c r="E7" s="24">
        <f>hoso!E8/hoso!C8</f>
        <v>0.4523809523809524</v>
      </c>
      <c r="F7" s="24">
        <f>hoso!F8/(hoso!D8+hoso!E8)</f>
        <v>0.22972972972972974</v>
      </c>
      <c r="G7" s="33">
        <v>3143</v>
      </c>
      <c r="H7" s="27">
        <f>hoso!H8/hoso!I8</f>
        <v>0.9573655742920776</v>
      </c>
    </row>
    <row r="8" spans="1:8" ht="17.25" customHeight="1">
      <c r="A8" s="6">
        <v>2</v>
      </c>
      <c r="B8" s="7" t="s">
        <v>4</v>
      </c>
      <c r="C8" s="6">
        <v>72</v>
      </c>
      <c r="D8" s="24">
        <f>hoso!D9/hoso!C9</f>
        <v>0.08333333333333333</v>
      </c>
      <c r="E8" s="24">
        <f>hoso!E9/hoso!C9</f>
        <v>0.25</v>
      </c>
      <c r="F8" s="24">
        <f>hoso!F9/(hoso!D9+hoso!E9)</f>
        <v>0</v>
      </c>
      <c r="G8" s="33">
        <v>40</v>
      </c>
      <c r="H8" s="27">
        <f>hoso!H9/hoso!I9</f>
        <v>0.13513513513513514</v>
      </c>
    </row>
    <row r="9" spans="1:8" ht="17.25" customHeight="1">
      <c r="A9" s="6">
        <v>3</v>
      </c>
      <c r="B9" s="7" t="s">
        <v>5</v>
      </c>
      <c r="C9" s="6">
        <v>98</v>
      </c>
      <c r="D9" s="24">
        <f>hoso!D10/hoso!C10</f>
        <v>0.09183673469387756</v>
      </c>
      <c r="E9" s="24">
        <f>hoso!E10/hoso!C10</f>
        <v>0.030612244897959183</v>
      </c>
      <c r="F9" s="24">
        <f>hoso!F10/(hoso!D10+hoso!E10)</f>
        <v>0.25</v>
      </c>
      <c r="G9" s="33">
        <v>165</v>
      </c>
      <c r="H9" s="27">
        <f>hoso!H10/hoso!I10</f>
        <v>0.15384615384615385</v>
      </c>
    </row>
    <row r="10" spans="1:8" ht="17.25" customHeight="1">
      <c r="A10" s="6">
        <v>4</v>
      </c>
      <c r="B10" s="7" t="s">
        <v>6</v>
      </c>
      <c r="C10" s="6">
        <v>64</v>
      </c>
      <c r="D10" s="24">
        <f>hoso!D11/hoso!C11</f>
        <v>0.46875</v>
      </c>
      <c r="E10" s="24">
        <f>hoso!E11/hoso!C11</f>
        <v>0</v>
      </c>
      <c r="F10" s="24">
        <f>hoso!F11/(hoso!D11+hoso!E11)</f>
        <v>0</v>
      </c>
      <c r="G10" s="33">
        <v>16</v>
      </c>
      <c r="H10" s="27">
        <f>hoso!H11/hoso!I11</f>
        <v>0.5</v>
      </c>
    </row>
    <row r="11" spans="1:8" ht="17.25" customHeight="1">
      <c r="A11" s="6">
        <v>5</v>
      </c>
      <c r="B11" s="7" t="s">
        <v>7</v>
      </c>
      <c r="C11" s="6">
        <v>131</v>
      </c>
      <c r="D11" s="24">
        <f>hoso!D12/hoso!C12</f>
        <v>0.2748091603053435</v>
      </c>
      <c r="E11" s="24">
        <f>hoso!E12/hoso!C12</f>
        <v>0.03816793893129771</v>
      </c>
      <c r="F11" s="24">
        <f>hoso!F12/(hoso!D12+hoso!E12)</f>
        <v>0</v>
      </c>
      <c r="G11" s="22"/>
      <c r="H11" s="27"/>
    </row>
    <row r="12" spans="1:8" ht="17.25" customHeight="1">
      <c r="A12" s="6">
        <v>6</v>
      </c>
      <c r="B12" s="7" t="s">
        <v>8</v>
      </c>
      <c r="C12" s="6">
        <v>112</v>
      </c>
      <c r="D12" s="24">
        <f>hoso!D13/hoso!C13</f>
        <v>0.19642857142857142</v>
      </c>
      <c r="E12" s="24">
        <f>hoso!E13/hoso!C13</f>
        <v>0.23214285714285715</v>
      </c>
      <c r="F12" s="24">
        <f>hoso!F13/(hoso!D13+hoso!E13)</f>
        <v>0.22916666666666666</v>
      </c>
      <c r="G12" s="22">
        <v>282</v>
      </c>
      <c r="H12" s="27">
        <f>hoso!H13/hoso!I13</f>
        <v>0</v>
      </c>
    </row>
    <row r="13" spans="1:8" ht="17.25" customHeight="1">
      <c r="A13" s="6">
        <v>7</v>
      </c>
      <c r="B13" s="7" t="s">
        <v>9</v>
      </c>
      <c r="C13" s="6">
        <v>87</v>
      </c>
      <c r="D13" s="24">
        <f>hoso!D14/hoso!C14</f>
        <v>0.13793103448275862</v>
      </c>
      <c r="E13" s="24">
        <f>hoso!E14/hoso!C14</f>
        <v>0</v>
      </c>
      <c r="F13" s="24">
        <f>hoso!F14/(hoso!D14+hoso!E14)</f>
        <v>0</v>
      </c>
      <c r="G13" s="25">
        <v>1</v>
      </c>
      <c r="H13" s="27">
        <f>hoso!H14/hoso!I14</f>
        <v>0</v>
      </c>
    </row>
    <row r="14" spans="1:8" ht="17.25" customHeight="1">
      <c r="A14" s="6">
        <v>8</v>
      </c>
      <c r="B14" s="7" t="s">
        <v>10</v>
      </c>
      <c r="C14" s="6">
        <v>12</v>
      </c>
      <c r="D14" s="24">
        <f>hoso!D15/hoso!C15</f>
        <v>0</v>
      </c>
      <c r="E14" s="24">
        <f>hoso!E15/hoso!C15</f>
        <v>0</v>
      </c>
      <c r="F14" s="24"/>
      <c r="G14" s="22"/>
      <c r="H14" s="27"/>
    </row>
    <row r="15" spans="1:8" ht="17.25" customHeight="1">
      <c r="A15" s="6">
        <v>9</v>
      </c>
      <c r="B15" s="7" t="s">
        <v>11</v>
      </c>
      <c r="C15" s="6">
        <v>112</v>
      </c>
      <c r="D15" s="24">
        <f>hoso!D16/hoso!C16</f>
        <v>0.044642857142857144</v>
      </c>
      <c r="E15" s="24">
        <f>hoso!E16/hoso!C16</f>
        <v>0.03571428571428571</v>
      </c>
      <c r="F15" s="24">
        <f>hoso!F16/(hoso!D16+hoso!E16)</f>
        <v>0.4444444444444444</v>
      </c>
      <c r="G15" s="22">
        <v>308</v>
      </c>
      <c r="H15" s="27">
        <f>hoso!H16/hoso!I16</f>
        <v>0.7054545454545454</v>
      </c>
    </row>
    <row r="16" spans="1:8" ht="17.25" customHeight="1">
      <c r="A16" s="6">
        <v>10</v>
      </c>
      <c r="B16" s="7" t="s">
        <v>12</v>
      </c>
      <c r="C16" s="6">
        <v>65</v>
      </c>
      <c r="D16" s="24">
        <f>hoso!D17/hoso!C17</f>
        <v>0.2</v>
      </c>
      <c r="E16" s="24">
        <f>hoso!E17/hoso!C17</f>
        <v>0.5692307692307692</v>
      </c>
      <c r="F16" s="24">
        <f>hoso!F17/(hoso!D17+hoso!E17)</f>
        <v>0.12</v>
      </c>
      <c r="G16" s="22">
        <v>132</v>
      </c>
      <c r="H16" s="27">
        <f>hoso!H17/hoso!I17</f>
        <v>0.1322314049586777</v>
      </c>
    </row>
    <row r="17" spans="1:8" ht="17.25" customHeight="1">
      <c r="A17" s="6">
        <v>11</v>
      </c>
      <c r="B17" s="7" t="s">
        <v>13</v>
      </c>
      <c r="C17" s="6">
        <v>29</v>
      </c>
      <c r="D17" s="24">
        <f>hoso!D18/hoso!C18</f>
        <v>0.2413793103448276</v>
      </c>
      <c r="E17" s="24">
        <f>hoso!E18/hoso!C18</f>
        <v>0.1724137931034483</v>
      </c>
      <c r="F17" s="24">
        <f>hoso!F18/(hoso!D18+hoso!E18)</f>
        <v>0</v>
      </c>
      <c r="G17" s="22">
        <v>54</v>
      </c>
      <c r="H17" s="27">
        <f>hoso!H18/hoso!I18</f>
        <v>0.7037037037037037</v>
      </c>
    </row>
    <row r="18" spans="1:8" ht="17.25" customHeight="1">
      <c r="A18" s="6">
        <v>12</v>
      </c>
      <c r="B18" s="7" t="s">
        <v>14</v>
      </c>
      <c r="C18" s="6">
        <v>128</v>
      </c>
      <c r="D18" s="24">
        <f>hoso!D19/hoso!C19</f>
        <v>0.0625</v>
      </c>
      <c r="E18" s="24">
        <f>hoso!E19/hoso!C19</f>
        <v>0.2578125</v>
      </c>
      <c r="F18" s="24">
        <f>hoso!F19/(hoso!D19+hoso!E19)</f>
        <v>0.2682926829268293</v>
      </c>
      <c r="G18" s="22">
        <v>48</v>
      </c>
      <c r="H18" s="27">
        <f>hoso!H19/hoso!I19</f>
        <v>0.9787234042553191</v>
      </c>
    </row>
    <row r="19" spans="1:8" ht="17.25" customHeight="1">
      <c r="A19" s="6">
        <v>13</v>
      </c>
      <c r="B19" s="7" t="s">
        <v>15</v>
      </c>
      <c r="C19" s="6">
        <v>128</v>
      </c>
      <c r="D19" s="24">
        <f>hoso!D20/hoso!C20</f>
        <v>0.038461538461538464</v>
      </c>
      <c r="E19" s="24">
        <f>hoso!E20/hoso!C20</f>
        <v>0.3076923076923077</v>
      </c>
      <c r="F19" s="24">
        <f>hoso!F20/(hoso!D20+hoso!E20)</f>
        <v>0.3333333333333333</v>
      </c>
      <c r="G19" s="22">
        <v>47</v>
      </c>
      <c r="H19" s="27">
        <f>hoso!H20/hoso!I20</f>
        <v>0.6521739130434783</v>
      </c>
    </row>
    <row r="20" spans="1:8" ht="17.25" customHeight="1">
      <c r="A20" s="6">
        <v>14</v>
      </c>
      <c r="B20" s="7" t="s">
        <v>16</v>
      </c>
      <c r="C20" s="6">
        <v>127</v>
      </c>
      <c r="D20" s="24">
        <f>hoso!D21/hoso!C21</f>
        <v>0.1889763779527559</v>
      </c>
      <c r="E20" s="24">
        <f>hoso!E21/hoso!C21</f>
        <v>0.31496062992125984</v>
      </c>
      <c r="F20" s="24">
        <f>hoso!F21/(hoso!D21+hoso!E21)</f>
        <v>0.78125</v>
      </c>
      <c r="G20" s="22">
        <v>72</v>
      </c>
      <c r="H20" s="27">
        <f>hoso!H21/hoso!I21</f>
        <v>0.38636363636363635</v>
      </c>
    </row>
    <row r="21" spans="1:8" ht="17.25" customHeight="1">
      <c r="A21" s="6">
        <v>15</v>
      </c>
      <c r="B21" s="7" t="s">
        <v>17</v>
      </c>
      <c r="C21" s="13">
        <v>31</v>
      </c>
      <c r="D21" s="24">
        <f>hoso!D22/hoso!C22</f>
        <v>0.03225806451612903</v>
      </c>
      <c r="E21" s="24">
        <f>hoso!E22/hoso!C22</f>
        <v>0.5161290322580645</v>
      </c>
      <c r="F21" s="24">
        <f>hoso!F22/(hoso!D22+hoso!E22)</f>
        <v>0.29411764705882354</v>
      </c>
      <c r="G21" s="22">
        <v>99</v>
      </c>
      <c r="H21" s="27">
        <f>hoso!H22/hoso!I22</f>
        <v>1</v>
      </c>
    </row>
    <row r="22" spans="1:8" ht="17.25" customHeight="1">
      <c r="A22" s="6">
        <v>16</v>
      </c>
      <c r="B22" s="7" t="s">
        <v>18</v>
      </c>
      <c r="C22" s="6">
        <v>202</v>
      </c>
      <c r="D22" s="24">
        <f>hoso!D23/hoso!C23</f>
        <v>0.07425742574257425</v>
      </c>
      <c r="E22" s="24">
        <f>hoso!E23/hoso!C23</f>
        <v>0.19306930693069307</v>
      </c>
      <c r="F22" s="24">
        <f>hoso!F23/(hoso!D23+hoso!E23)</f>
        <v>0.46296296296296297</v>
      </c>
      <c r="G22" s="22">
        <v>1349</v>
      </c>
      <c r="H22" s="27">
        <f>hoso!H23/hoso!I23</f>
        <v>0.1867612293144208</v>
      </c>
    </row>
    <row r="23" spans="1:8" ht="17.25" customHeight="1">
      <c r="A23" s="6">
        <v>17</v>
      </c>
      <c r="B23" s="7" t="s">
        <v>19</v>
      </c>
      <c r="C23" s="6">
        <v>23</v>
      </c>
      <c r="D23" s="24">
        <f>hoso!D24/hoso!C24</f>
        <v>0</v>
      </c>
      <c r="E23" s="24">
        <f>hoso!E24/hoso!C24</f>
        <v>0</v>
      </c>
      <c r="F23" s="24"/>
      <c r="G23" s="22">
        <v>64</v>
      </c>
      <c r="H23" s="27"/>
    </row>
    <row r="24" spans="1:8" ht="17.25" customHeight="1">
      <c r="A24" s="6">
        <v>18</v>
      </c>
      <c r="B24" s="7" t="s">
        <v>20</v>
      </c>
      <c r="C24" s="6">
        <v>2</v>
      </c>
      <c r="D24" s="24">
        <f>hoso!D25/hoso!C25</f>
        <v>0</v>
      </c>
      <c r="E24" s="24">
        <f>hoso!E25/hoso!C25</f>
        <v>0</v>
      </c>
      <c r="F24" s="24"/>
      <c r="G24" s="22"/>
      <c r="H24" s="27"/>
    </row>
    <row r="25" spans="1:8" s="9" customFormat="1" ht="17.25" customHeight="1">
      <c r="A25" s="3" t="s">
        <v>164</v>
      </c>
      <c r="B25" s="8" t="s">
        <v>165</v>
      </c>
      <c r="C25" s="3"/>
      <c r="D25" s="24"/>
      <c r="E25" s="24"/>
      <c r="F25" s="24"/>
      <c r="G25" s="23"/>
      <c r="H25" s="27"/>
    </row>
    <row r="26" spans="1:8" ht="17.25" customHeight="1">
      <c r="A26" s="6">
        <v>1</v>
      </c>
      <c r="B26" s="7" t="s">
        <v>21</v>
      </c>
      <c r="C26" s="6">
        <v>291</v>
      </c>
      <c r="D26" s="24">
        <f>hoso!D27/hoso!C27</f>
        <v>0.08934707903780069</v>
      </c>
      <c r="E26" s="24">
        <f>hoso!E27/hoso!C27</f>
        <v>0.12714776632302405</v>
      </c>
      <c r="F26" s="24">
        <f>hoso!F27/(hoso!D27+hoso!E27)</f>
        <v>0.3333333333333333</v>
      </c>
      <c r="G26" s="22">
        <v>6199</v>
      </c>
      <c r="H26" s="27">
        <f>hoso!H27/hoso!I27</f>
        <v>0.0019815059445178335</v>
      </c>
    </row>
    <row r="27" spans="1:8" ht="17.25" customHeight="1">
      <c r="A27" s="6">
        <v>2</v>
      </c>
      <c r="B27" s="7" t="s">
        <v>22</v>
      </c>
      <c r="C27" s="6">
        <v>291</v>
      </c>
      <c r="D27" s="24">
        <f>hoso!D28/hoso!C28</f>
        <v>0.08934707903780069</v>
      </c>
      <c r="E27" s="24">
        <f>hoso!E28/hoso!C28</f>
        <v>0.12714776632302405</v>
      </c>
      <c r="F27" s="24">
        <f>hoso!F28/(hoso!D28+hoso!E28)</f>
        <v>0.3333333333333333</v>
      </c>
      <c r="G27" s="22">
        <v>6409</v>
      </c>
      <c r="H27" s="27">
        <f>hoso!H28/hoso!I28</f>
        <v>0.050106935533150015</v>
      </c>
    </row>
    <row r="28" spans="1:8" ht="17.25" customHeight="1">
      <c r="A28" s="6">
        <v>3</v>
      </c>
      <c r="B28" s="7" t="s">
        <v>23</v>
      </c>
      <c r="C28" s="6">
        <v>291</v>
      </c>
      <c r="D28" s="24">
        <f>hoso!D29/hoso!C29</f>
        <v>0.08934707903780069</v>
      </c>
      <c r="E28" s="24">
        <f>hoso!E29/hoso!C29</f>
        <v>0.12714776632302405</v>
      </c>
      <c r="F28" s="24">
        <f>hoso!F29/(hoso!D29+hoso!E29)</f>
        <v>0.3333333333333333</v>
      </c>
      <c r="G28" s="22">
        <v>2094</v>
      </c>
      <c r="H28" s="27">
        <f>hoso!H29/hoso!I29</f>
        <v>0.038461538461538464</v>
      </c>
    </row>
    <row r="29" spans="1:8" ht="17.25" customHeight="1">
      <c r="A29" s="6">
        <v>4</v>
      </c>
      <c r="B29" s="7" t="s">
        <v>24</v>
      </c>
      <c r="C29" s="6">
        <v>291</v>
      </c>
      <c r="D29" s="24">
        <f>hoso!D30/hoso!C30</f>
        <v>0.08934707903780069</v>
      </c>
      <c r="E29" s="24">
        <f>hoso!E30/hoso!C30</f>
        <v>0.12714776632302405</v>
      </c>
      <c r="F29" s="24">
        <f>hoso!F30/(hoso!D30+hoso!E30)</f>
        <v>0.3333333333333333</v>
      </c>
      <c r="G29" s="22">
        <v>2552</v>
      </c>
      <c r="H29" s="27">
        <f>hoso!H30/hoso!I30</f>
        <v>0.012057877813504822</v>
      </c>
    </row>
    <row r="30" spans="1:8" ht="17.25" customHeight="1">
      <c r="A30" s="6">
        <v>5</v>
      </c>
      <c r="B30" s="7" t="s">
        <v>25</v>
      </c>
      <c r="C30" s="6">
        <v>291</v>
      </c>
      <c r="D30" s="24">
        <f>hoso!D31/hoso!C31</f>
        <v>0.08934707903780069</v>
      </c>
      <c r="E30" s="24">
        <f>hoso!E31/hoso!C31</f>
        <v>0.12714776632302405</v>
      </c>
      <c r="F30" s="24">
        <f>hoso!F31/(hoso!D31+hoso!E31)</f>
        <v>0.3333333333333333</v>
      </c>
      <c r="G30" s="22">
        <v>1098</v>
      </c>
      <c r="H30" s="27">
        <f>hoso!H31/hoso!I31</f>
        <v>0.014311270125223614</v>
      </c>
    </row>
    <row r="31" spans="1:8" ht="17.25" customHeight="1">
      <c r="A31" s="6">
        <v>6</v>
      </c>
      <c r="B31" s="7" t="s">
        <v>26</v>
      </c>
      <c r="C31" s="6">
        <v>291</v>
      </c>
      <c r="D31" s="24">
        <f>hoso!D32/hoso!C32</f>
        <v>0.08934707903780069</v>
      </c>
      <c r="E31" s="24">
        <f>hoso!E32/hoso!C32</f>
        <v>0.12714776632302405</v>
      </c>
      <c r="F31" s="24">
        <f>hoso!F32/(hoso!D32+hoso!E32)</f>
        <v>0.3333333333333333</v>
      </c>
      <c r="G31" s="22">
        <v>1298</v>
      </c>
      <c r="H31" s="27">
        <f>hoso!H32/hoso!I32</f>
        <v>0</v>
      </c>
    </row>
    <row r="32" spans="1:8" ht="17.25" customHeight="1">
      <c r="A32" s="6">
        <v>7</v>
      </c>
      <c r="B32" s="7" t="s">
        <v>27</v>
      </c>
      <c r="C32" s="6">
        <v>291</v>
      </c>
      <c r="D32" s="24">
        <f>hoso!D33/hoso!C33</f>
        <v>0.08934707903780069</v>
      </c>
      <c r="E32" s="24">
        <f>hoso!E33/hoso!C33</f>
        <v>0.12714776632302405</v>
      </c>
      <c r="F32" s="24">
        <f>hoso!F33/(hoso!D33+hoso!E33)</f>
        <v>0.3333333333333333</v>
      </c>
      <c r="G32" s="22">
        <v>939</v>
      </c>
      <c r="H32" s="27">
        <f>hoso!H33/hoso!I33</f>
        <v>0.17336683417085427</v>
      </c>
    </row>
    <row r="33" spans="1:8" ht="17.25" customHeight="1">
      <c r="A33" s="6">
        <v>8</v>
      </c>
      <c r="B33" s="7" t="s">
        <v>28</v>
      </c>
      <c r="C33" s="6">
        <v>291</v>
      </c>
      <c r="D33" s="24">
        <f>hoso!D34/hoso!C34</f>
        <v>0.08934707903780069</v>
      </c>
      <c r="E33" s="24">
        <f>hoso!E34/hoso!C34</f>
        <v>0.12714776632302405</v>
      </c>
      <c r="F33" s="24">
        <f>hoso!F34/(hoso!D34+hoso!E34)</f>
        <v>0.3333333333333333</v>
      </c>
      <c r="G33" s="22">
        <v>1095</v>
      </c>
      <c r="H33" s="27">
        <f>hoso!H34/hoso!I34</f>
        <v>0</v>
      </c>
    </row>
    <row r="34" spans="1:8" ht="17.25" customHeight="1">
      <c r="A34" s="6">
        <v>9</v>
      </c>
      <c r="B34" s="7" t="s">
        <v>29</v>
      </c>
      <c r="C34" s="6">
        <v>291</v>
      </c>
      <c r="D34" s="24">
        <f>hoso!D35/hoso!C35</f>
        <v>0.08934707903780069</v>
      </c>
      <c r="E34" s="24">
        <f>hoso!E35/hoso!C35</f>
        <v>0.12714776632302405</v>
      </c>
      <c r="F34" s="24">
        <f>hoso!F35/(hoso!D35+hoso!E35)</f>
        <v>0.3333333333333333</v>
      </c>
      <c r="G34" s="22">
        <v>641</v>
      </c>
      <c r="H34" s="27">
        <f>hoso!H35/hoso!I35</f>
        <v>0</v>
      </c>
    </row>
    <row r="35" spans="1:8" ht="17.25" customHeight="1">
      <c r="A35" s="6">
        <v>10</v>
      </c>
      <c r="B35" s="7" t="s">
        <v>30</v>
      </c>
      <c r="C35" s="6">
        <v>291</v>
      </c>
      <c r="D35" s="24">
        <f>hoso!D36/hoso!C36</f>
        <v>0.08934707903780069</v>
      </c>
      <c r="E35" s="24">
        <f>hoso!E36/hoso!C36</f>
        <v>0.12714776632302405</v>
      </c>
      <c r="F35" s="24">
        <f>hoso!F36/(hoso!D36+hoso!E36)</f>
        <v>0.3333333333333333</v>
      </c>
      <c r="G35" s="22">
        <v>890</v>
      </c>
      <c r="H35" s="27">
        <f>hoso!H36/hoso!I36</f>
        <v>0</v>
      </c>
    </row>
    <row r="36" spans="1:8" s="9" customFormat="1" ht="17.25" customHeight="1">
      <c r="A36" s="3" t="s">
        <v>166</v>
      </c>
      <c r="B36" s="8" t="s">
        <v>167</v>
      </c>
      <c r="C36" s="3"/>
      <c r="D36" s="24"/>
      <c r="E36" s="24"/>
      <c r="F36" s="24"/>
      <c r="G36" s="23"/>
      <c r="H36" s="27"/>
    </row>
    <row r="37" spans="1:8" ht="17.25" customHeight="1">
      <c r="A37" s="6">
        <v>1</v>
      </c>
      <c r="B37" s="7" t="s">
        <v>31</v>
      </c>
      <c r="C37" s="6">
        <v>155</v>
      </c>
      <c r="D37" s="24">
        <f>hoso!D38/hoso!C38</f>
        <v>0.025806451612903226</v>
      </c>
      <c r="E37" s="24">
        <f>hoso!E38/hoso!C38</f>
        <v>0</v>
      </c>
      <c r="F37" s="24">
        <f>hoso!F38/(hoso!D38+hoso!E38)</f>
        <v>0.5</v>
      </c>
      <c r="G37" s="33">
        <v>293</v>
      </c>
      <c r="H37" s="27"/>
    </row>
    <row r="38" spans="1:8" ht="17.25" customHeight="1">
      <c r="A38" s="6">
        <v>2</v>
      </c>
      <c r="B38" s="7" t="s">
        <v>32</v>
      </c>
      <c r="C38" s="6">
        <v>155</v>
      </c>
      <c r="D38" s="24">
        <f>hoso!D39/hoso!C39</f>
        <v>0.025806451612903226</v>
      </c>
      <c r="E38" s="24">
        <f>hoso!E39/hoso!C39</f>
        <v>0</v>
      </c>
      <c r="F38" s="24">
        <f>hoso!F39/(hoso!D39+hoso!E39)</f>
        <v>0.5</v>
      </c>
      <c r="G38" s="33">
        <v>10331</v>
      </c>
      <c r="H38" s="27"/>
    </row>
    <row r="39" spans="1:8" ht="17.25" customHeight="1">
      <c r="A39" s="6">
        <v>3</v>
      </c>
      <c r="B39" s="7" t="s">
        <v>33</v>
      </c>
      <c r="C39" s="6">
        <v>155</v>
      </c>
      <c r="D39" s="24">
        <f>hoso!D40/hoso!C40</f>
        <v>0.025806451612903226</v>
      </c>
      <c r="E39" s="24">
        <f>hoso!E40/hoso!C40</f>
        <v>0</v>
      </c>
      <c r="F39" s="24">
        <f>hoso!F40/(hoso!D40+hoso!E40)</f>
        <v>0.5</v>
      </c>
      <c r="G39" s="33">
        <v>152</v>
      </c>
      <c r="H39" s="27"/>
    </row>
    <row r="40" spans="1:8" ht="17.25" customHeight="1">
      <c r="A40" s="6">
        <v>4</v>
      </c>
      <c r="B40" s="7" t="s">
        <v>34</v>
      </c>
      <c r="C40" s="6">
        <v>155</v>
      </c>
      <c r="D40" s="24">
        <f>hoso!D41/hoso!C41</f>
        <v>0.025806451612903226</v>
      </c>
      <c r="E40" s="24">
        <f>hoso!E41/hoso!C41</f>
        <v>0</v>
      </c>
      <c r="F40" s="24">
        <f>hoso!F41/(hoso!D41+hoso!E41)</f>
        <v>0.5</v>
      </c>
      <c r="G40" s="33">
        <v>261</v>
      </c>
      <c r="H40" s="27"/>
    </row>
    <row r="41" spans="1:8" ht="17.25" customHeight="1">
      <c r="A41" s="6">
        <v>5</v>
      </c>
      <c r="B41" s="7" t="s">
        <v>35</v>
      </c>
      <c r="C41" s="6">
        <v>155</v>
      </c>
      <c r="D41" s="24">
        <f>hoso!D42/hoso!C42</f>
        <v>0.025806451612903226</v>
      </c>
      <c r="E41" s="24">
        <f>hoso!E42/hoso!C42</f>
        <v>0</v>
      </c>
      <c r="F41" s="24">
        <f>hoso!F42/(hoso!D42+hoso!E42)</f>
        <v>0.5</v>
      </c>
      <c r="G41" s="33">
        <v>1442</v>
      </c>
      <c r="H41" s="27">
        <f>hoso!H42/hoso!I42</f>
        <v>0.028846153846153848</v>
      </c>
    </row>
    <row r="42" spans="1:8" ht="17.25" customHeight="1">
      <c r="A42" s="6">
        <v>6</v>
      </c>
      <c r="B42" s="7" t="s">
        <v>36</v>
      </c>
      <c r="C42" s="6">
        <v>155</v>
      </c>
      <c r="D42" s="24">
        <f>hoso!D43/hoso!C43</f>
        <v>0.025806451612903226</v>
      </c>
      <c r="E42" s="24">
        <f>hoso!E43/hoso!C43</f>
        <v>0</v>
      </c>
      <c r="F42" s="24">
        <f>hoso!F43/(hoso!D43+hoso!E43)</f>
        <v>0.5</v>
      </c>
      <c r="G42" s="33">
        <v>1017</v>
      </c>
      <c r="H42" s="27"/>
    </row>
    <row r="43" spans="1:8" ht="17.25" customHeight="1">
      <c r="A43" s="6">
        <v>7</v>
      </c>
      <c r="B43" s="7" t="s">
        <v>37</v>
      </c>
      <c r="C43" s="6">
        <v>155</v>
      </c>
      <c r="D43" s="24">
        <f>hoso!D44/hoso!C44</f>
        <v>0.025806451612903226</v>
      </c>
      <c r="E43" s="24">
        <f>hoso!E44/hoso!C44</f>
        <v>0</v>
      </c>
      <c r="F43" s="24">
        <f>hoso!F44/(hoso!D44+hoso!E44)</f>
        <v>0.5</v>
      </c>
      <c r="G43" s="33">
        <v>365</v>
      </c>
      <c r="H43" s="27"/>
    </row>
    <row r="44" spans="1:8" ht="17.25" customHeight="1">
      <c r="A44" s="6">
        <v>8</v>
      </c>
      <c r="B44" s="7" t="s">
        <v>38</v>
      </c>
      <c r="C44" s="6">
        <v>155</v>
      </c>
      <c r="D44" s="24">
        <f>hoso!D45/hoso!C45</f>
        <v>0.025806451612903226</v>
      </c>
      <c r="E44" s="24">
        <f>hoso!E45/hoso!C45</f>
        <v>0</v>
      </c>
      <c r="F44" s="24">
        <f>hoso!F45/(hoso!D45+hoso!E45)</f>
        <v>0.5</v>
      </c>
      <c r="G44" s="33">
        <v>2212</v>
      </c>
      <c r="H44" s="27"/>
    </row>
    <row r="45" spans="1:8" ht="17.25" customHeight="1">
      <c r="A45" s="6">
        <v>9</v>
      </c>
      <c r="B45" s="7" t="s">
        <v>39</v>
      </c>
      <c r="C45" s="6">
        <v>155</v>
      </c>
      <c r="D45" s="24">
        <f>hoso!D46/hoso!C46</f>
        <v>0.025806451612903226</v>
      </c>
      <c r="E45" s="24">
        <f>hoso!E46/hoso!C46</f>
        <v>0</v>
      </c>
      <c r="F45" s="24">
        <f>hoso!F46/(hoso!D46+hoso!E46)</f>
        <v>0.5</v>
      </c>
      <c r="G45" s="34">
        <v>6</v>
      </c>
      <c r="H45" s="27"/>
    </row>
    <row r="46" spans="1:8" ht="17.25" customHeight="1">
      <c r="A46" s="6">
        <v>10</v>
      </c>
      <c r="B46" s="7" t="s">
        <v>40</v>
      </c>
      <c r="C46" s="6">
        <v>155</v>
      </c>
      <c r="D46" s="24">
        <f>hoso!D47/hoso!C47</f>
        <v>0.025806451612903226</v>
      </c>
      <c r="E46" s="24">
        <f>hoso!E47/hoso!C47</f>
        <v>0</v>
      </c>
      <c r="F46" s="24">
        <f>hoso!F47/(hoso!D47+hoso!E47)</f>
        <v>0.5</v>
      </c>
      <c r="G46" s="33">
        <v>101</v>
      </c>
      <c r="H46" s="27"/>
    </row>
    <row r="47" spans="1:8" ht="17.25" customHeight="1">
      <c r="A47" s="6">
        <v>11</v>
      </c>
      <c r="B47" s="7" t="s">
        <v>41</v>
      </c>
      <c r="C47" s="6">
        <v>155</v>
      </c>
      <c r="D47" s="24">
        <f>hoso!D48/hoso!C48</f>
        <v>0.025806451612903226</v>
      </c>
      <c r="E47" s="24">
        <f>hoso!E48/hoso!C48</f>
        <v>0</v>
      </c>
      <c r="F47" s="24">
        <f>hoso!F48/(hoso!D48+hoso!E48)</f>
        <v>0.5</v>
      </c>
      <c r="G47" s="33">
        <v>142</v>
      </c>
      <c r="H47" s="27"/>
    </row>
    <row r="48" spans="1:8" ht="17.25" customHeight="1">
      <c r="A48" s="6">
        <v>12</v>
      </c>
      <c r="B48" s="7" t="s">
        <v>42</v>
      </c>
      <c r="C48" s="6">
        <v>155</v>
      </c>
      <c r="D48" s="24">
        <f>hoso!D49/hoso!C49</f>
        <v>0.025806451612903226</v>
      </c>
      <c r="E48" s="24">
        <f>hoso!E49/hoso!C49</f>
        <v>0</v>
      </c>
      <c r="F48" s="24">
        <f>hoso!F49/(hoso!D49+hoso!E49)</f>
        <v>0.5</v>
      </c>
      <c r="G48" s="33">
        <v>85</v>
      </c>
      <c r="H48" s="27"/>
    </row>
    <row r="49" spans="1:8" ht="17.25" customHeight="1">
      <c r="A49" s="6">
        <v>13</v>
      </c>
      <c r="B49" s="7" t="s">
        <v>43</v>
      </c>
      <c r="C49" s="6">
        <v>155</v>
      </c>
      <c r="D49" s="24">
        <f>hoso!D50/hoso!C50</f>
        <v>0.025806451612903226</v>
      </c>
      <c r="E49" s="24">
        <f>hoso!E50/hoso!C50</f>
        <v>0</v>
      </c>
      <c r="F49" s="24">
        <f>hoso!F50/(hoso!D50+hoso!E50)</f>
        <v>0.5</v>
      </c>
      <c r="G49" s="33">
        <v>3185</v>
      </c>
      <c r="H49" s="27"/>
    </row>
    <row r="50" spans="1:8" ht="17.25" customHeight="1">
      <c r="A50" s="6">
        <v>14</v>
      </c>
      <c r="B50" s="7" t="s">
        <v>44</v>
      </c>
      <c r="C50" s="6">
        <v>155</v>
      </c>
      <c r="D50" s="24">
        <f>hoso!D51/hoso!C51</f>
        <v>0.025806451612903226</v>
      </c>
      <c r="E50" s="24">
        <f>hoso!E51/hoso!C51</f>
        <v>0</v>
      </c>
      <c r="F50" s="24">
        <f>hoso!F51/(hoso!D51+hoso!E51)</f>
        <v>0.5</v>
      </c>
      <c r="G50" s="34">
        <v>19</v>
      </c>
      <c r="H50" s="27"/>
    </row>
    <row r="51" spans="1:8" ht="17.25" customHeight="1">
      <c r="A51" s="6">
        <v>15</v>
      </c>
      <c r="B51" s="7" t="s">
        <v>45</v>
      </c>
      <c r="C51" s="6">
        <v>155</v>
      </c>
      <c r="D51" s="24">
        <f>hoso!D52/hoso!C52</f>
        <v>0.025806451612903226</v>
      </c>
      <c r="E51" s="24">
        <f>hoso!E52/hoso!C52</f>
        <v>0</v>
      </c>
      <c r="F51" s="24">
        <f>hoso!F52/(hoso!D52+hoso!E52)</f>
        <v>0.5</v>
      </c>
      <c r="G51" s="33">
        <v>101</v>
      </c>
      <c r="H51" s="27"/>
    </row>
    <row r="52" spans="1:8" ht="17.25" customHeight="1">
      <c r="A52" s="6">
        <v>16</v>
      </c>
      <c r="B52" s="7" t="s">
        <v>46</v>
      </c>
      <c r="C52" s="6">
        <v>155</v>
      </c>
      <c r="D52" s="24">
        <f>hoso!D53/hoso!C53</f>
        <v>0.025806451612903226</v>
      </c>
      <c r="E52" s="24">
        <f>hoso!E53/hoso!C53</f>
        <v>0</v>
      </c>
      <c r="F52" s="24">
        <f>hoso!F53/(hoso!D53+hoso!E53)</f>
        <v>0.5</v>
      </c>
      <c r="G52" s="33">
        <v>1230</v>
      </c>
      <c r="H52" s="27"/>
    </row>
    <row r="53" spans="1:8" ht="17.25" customHeight="1">
      <c r="A53" s="6">
        <v>17</v>
      </c>
      <c r="B53" s="7" t="s">
        <v>47</v>
      </c>
      <c r="C53" s="6">
        <v>155</v>
      </c>
      <c r="D53" s="24">
        <f>hoso!D54/hoso!C54</f>
        <v>0.025806451612903226</v>
      </c>
      <c r="E53" s="24">
        <f>hoso!E54/hoso!C54</f>
        <v>0</v>
      </c>
      <c r="F53" s="24">
        <f>hoso!F54/(hoso!D54+hoso!E54)</f>
        <v>0.5</v>
      </c>
      <c r="G53" s="33">
        <v>442</v>
      </c>
      <c r="H53" s="27"/>
    </row>
    <row r="54" spans="1:8" ht="17.25" customHeight="1">
      <c r="A54" s="6">
        <v>18</v>
      </c>
      <c r="B54" s="7" t="s">
        <v>48</v>
      </c>
      <c r="C54" s="6">
        <v>155</v>
      </c>
      <c r="D54" s="24">
        <f>hoso!D55/hoso!C55</f>
        <v>0.025806451612903226</v>
      </c>
      <c r="E54" s="24">
        <f>hoso!E55/hoso!C55</f>
        <v>0</v>
      </c>
      <c r="F54" s="24">
        <f>hoso!F55/(hoso!D55+hoso!E55)</f>
        <v>0.5</v>
      </c>
      <c r="G54" s="33">
        <v>35</v>
      </c>
      <c r="H54" s="27"/>
    </row>
    <row r="55" spans="1:8" ht="17.25" customHeight="1">
      <c r="A55" s="6">
        <v>19</v>
      </c>
      <c r="B55" s="7" t="s">
        <v>49</v>
      </c>
      <c r="C55" s="6">
        <v>155</v>
      </c>
      <c r="D55" s="24">
        <f>hoso!D56/hoso!C56</f>
        <v>0.025806451612903226</v>
      </c>
      <c r="E55" s="24">
        <f>hoso!E56/hoso!C56</f>
        <v>0</v>
      </c>
      <c r="F55" s="24">
        <f>hoso!F56/(hoso!D56+hoso!E56)</f>
        <v>0.5</v>
      </c>
      <c r="G55" s="34">
        <v>0</v>
      </c>
      <c r="H55" s="27"/>
    </row>
    <row r="56" spans="1:8" ht="17.25" customHeight="1">
      <c r="A56" s="6">
        <v>20</v>
      </c>
      <c r="B56" s="7" t="s">
        <v>50</v>
      </c>
      <c r="C56" s="6">
        <v>155</v>
      </c>
      <c r="D56" s="24">
        <f>hoso!D57/hoso!C57</f>
        <v>0.025806451612903226</v>
      </c>
      <c r="E56" s="24">
        <f>hoso!E57/hoso!C57</f>
        <v>0</v>
      </c>
      <c r="F56" s="24">
        <f>hoso!F57/(hoso!D57+hoso!E57)</f>
        <v>0.5</v>
      </c>
      <c r="G56" s="33">
        <v>65</v>
      </c>
      <c r="H56" s="27"/>
    </row>
    <row r="57" spans="1:8" ht="17.25" customHeight="1">
      <c r="A57" s="6">
        <v>21</v>
      </c>
      <c r="B57" s="7" t="s">
        <v>51</v>
      </c>
      <c r="C57" s="6">
        <v>155</v>
      </c>
      <c r="D57" s="24">
        <f>hoso!D58/hoso!C58</f>
        <v>0.025806451612903226</v>
      </c>
      <c r="E57" s="24">
        <f>hoso!E58/hoso!C58</f>
        <v>0</v>
      </c>
      <c r="F57" s="24">
        <f>hoso!F58/(hoso!D58+hoso!E58)</f>
        <v>0.5</v>
      </c>
      <c r="G57" s="33">
        <v>153</v>
      </c>
      <c r="H57" s="27"/>
    </row>
    <row r="58" spans="1:8" ht="17.25" customHeight="1">
      <c r="A58" s="6">
        <v>22</v>
      </c>
      <c r="B58" s="7" t="s">
        <v>52</v>
      </c>
      <c r="C58" s="6">
        <v>155</v>
      </c>
      <c r="D58" s="24">
        <f>hoso!D59/hoso!C59</f>
        <v>0.025806451612903226</v>
      </c>
      <c r="E58" s="24">
        <f>hoso!E59/hoso!C59</f>
        <v>0</v>
      </c>
      <c r="F58" s="24">
        <f>hoso!F59/(hoso!D59+hoso!E59)</f>
        <v>0.5</v>
      </c>
      <c r="G58" s="33">
        <v>88</v>
      </c>
      <c r="H58" s="27"/>
    </row>
    <row r="59" spans="1:8" ht="17.25" customHeight="1">
      <c r="A59" s="6">
        <v>23</v>
      </c>
      <c r="B59" s="7" t="s">
        <v>53</v>
      </c>
      <c r="C59" s="6">
        <v>155</v>
      </c>
      <c r="D59" s="24">
        <f>hoso!D60/hoso!C60</f>
        <v>0.025806451612903226</v>
      </c>
      <c r="E59" s="24">
        <f>hoso!E60/hoso!C60</f>
        <v>0</v>
      </c>
      <c r="F59" s="24">
        <f>hoso!F60/(hoso!D60+hoso!E60)</f>
        <v>0.5</v>
      </c>
      <c r="G59" s="33">
        <v>190</v>
      </c>
      <c r="H59" s="27"/>
    </row>
    <row r="60" spans="1:8" ht="17.25" customHeight="1">
      <c r="A60" s="6">
        <v>24</v>
      </c>
      <c r="B60" s="7" t="s">
        <v>54</v>
      </c>
      <c r="C60" s="6">
        <v>155</v>
      </c>
      <c r="D60" s="24">
        <f>hoso!D61/hoso!C61</f>
        <v>0.025806451612903226</v>
      </c>
      <c r="E60" s="24">
        <f>hoso!E61/hoso!C61</f>
        <v>0</v>
      </c>
      <c r="F60" s="24">
        <f>hoso!F61/(hoso!D61+hoso!E61)</f>
        <v>0.5</v>
      </c>
      <c r="G60" s="34">
        <v>1</v>
      </c>
      <c r="H60" s="27"/>
    </row>
    <row r="61" spans="1:8" ht="17.25" customHeight="1">
      <c r="A61" s="6">
        <v>25</v>
      </c>
      <c r="B61" s="7" t="s">
        <v>55</v>
      </c>
      <c r="C61" s="6">
        <v>155</v>
      </c>
      <c r="D61" s="24">
        <f>hoso!D62/hoso!C62</f>
        <v>0.025806451612903226</v>
      </c>
      <c r="E61" s="24">
        <f>hoso!E62/hoso!C62</f>
        <v>0</v>
      </c>
      <c r="F61" s="24">
        <f>hoso!F62/(hoso!D62+hoso!E62)</f>
        <v>0.5</v>
      </c>
      <c r="G61" s="33">
        <v>204</v>
      </c>
      <c r="H61" s="27"/>
    </row>
    <row r="62" spans="1:8" ht="17.25" customHeight="1">
      <c r="A62" s="6">
        <v>26</v>
      </c>
      <c r="B62" s="7" t="s">
        <v>56</v>
      </c>
      <c r="C62" s="6">
        <v>155</v>
      </c>
      <c r="D62" s="24">
        <f>hoso!D63/hoso!C63</f>
        <v>0.025806451612903226</v>
      </c>
      <c r="E62" s="24">
        <f>hoso!E63/hoso!C63</f>
        <v>0</v>
      </c>
      <c r="F62" s="24">
        <f>hoso!F63/(hoso!D63+hoso!E63)</f>
        <v>0.5</v>
      </c>
      <c r="G62" s="34">
        <v>0</v>
      </c>
      <c r="H62" s="27"/>
    </row>
    <row r="63" spans="1:8" ht="17.25" customHeight="1">
      <c r="A63" s="6">
        <v>27</v>
      </c>
      <c r="B63" s="7" t="s">
        <v>57</v>
      </c>
      <c r="C63" s="6">
        <v>155</v>
      </c>
      <c r="D63" s="24">
        <f>hoso!D64/hoso!C64</f>
        <v>0.025806451612903226</v>
      </c>
      <c r="E63" s="24">
        <f>hoso!E64/hoso!C64</f>
        <v>0</v>
      </c>
      <c r="F63" s="24">
        <f>hoso!F64/(hoso!D64+hoso!E64)</f>
        <v>0.5</v>
      </c>
      <c r="G63" s="33">
        <v>61</v>
      </c>
      <c r="H63" s="27"/>
    </row>
    <row r="64" spans="1:8" ht="17.25" customHeight="1">
      <c r="A64" s="6">
        <v>28</v>
      </c>
      <c r="B64" s="7" t="s">
        <v>58</v>
      </c>
      <c r="C64" s="6">
        <v>155</v>
      </c>
      <c r="D64" s="24">
        <f>hoso!D65/hoso!C65</f>
        <v>0.025806451612903226</v>
      </c>
      <c r="E64" s="24">
        <f>hoso!E65/hoso!C65</f>
        <v>0</v>
      </c>
      <c r="F64" s="24">
        <f>hoso!F65/(hoso!D65+hoso!E65)</f>
        <v>0.5</v>
      </c>
      <c r="G64" s="33">
        <v>107</v>
      </c>
      <c r="H64" s="27"/>
    </row>
    <row r="65" spans="1:8" ht="17.25" customHeight="1">
      <c r="A65" s="6">
        <v>29</v>
      </c>
      <c r="B65" s="7" t="s">
        <v>59</v>
      </c>
      <c r="C65" s="6">
        <v>155</v>
      </c>
      <c r="D65" s="24">
        <f>hoso!D66/hoso!C66</f>
        <v>0.025806451612903226</v>
      </c>
      <c r="E65" s="24">
        <f>hoso!E66/hoso!C66</f>
        <v>0</v>
      </c>
      <c r="F65" s="24">
        <f>hoso!F66/(hoso!D66+hoso!E66)</f>
        <v>0.5</v>
      </c>
      <c r="G65" s="34">
        <v>7</v>
      </c>
      <c r="H65" s="27"/>
    </row>
    <row r="66" spans="1:8" ht="17.25" customHeight="1">
      <c r="A66" s="6">
        <v>30</v>
      </c>
      <c r="B66" s="7" t="s">
        <v>60</v>
      </c>
      <c r="C66" s="6">
        <v>155</v>
      </c>
      <c r="D66" s="24">
        <f>hoso!D67/hoso!C67</f>
        <v>0.025806451612903226</v>
      </c>
      <c r="E66" s="24">
        <f>hoso!E67/hoso!C67</f>
        <v>0</v>
      </c>
      <c r="F66" s="24">
        <f>hoso!F67/(hoso!D67+hoso!E67)</f>
        <v>0.5</v>
      </c>
      <c r="G66" s="34">
        <v>1</v>
      </c>
      <c r="H66" s="27"/>
    </row>
    <row r="67" spans="1:8" ht="17.25" customHeight="1">
      <c r="A67" s="6">
        <v>31</v>
      </c>
      <c r="B67" s="7" t="s">
        <v>61</v>
      </c>
      <c r="C67" s="6">
        <v>155</v>
      </c>
      <c r="D67" s="24">
        <f>hoso!D68/hoso!C68</f>
        <v>0.025806451612903226</v>
      </c>
      <c r="E67" s="24">
        <f>hoso!E68/hoso!C68</f>
        <v>0</v>
      </c>
      <c r="F67" s="24">
        <f>hoso!F68/(hoso!D68+hoso!E68)</f>
        <v>0.5</v>
      </c>
      <c r="G67" s="33">
        <v>295</v>
      </c>
      <c r="H67" s="27"/>
    </row>
    <row r="68" spans="1:8" ht="17.25" customHeight="1">
      <c r="A68" s="6">
        <v>32</v>
      </c>
      <c r="B68" s="7" t="s">
        <v>62</v>
      </c>
      <c r="C68" s="6">
        <v>155</v>
      </c>
      <c r="D68" s="24">
        <f>hoso!D69/hoso!C69</f>
        <v>0.025806451612903226</v>
      </c>
      <c r="E68" s="24">
        <f>hoso!E69/hoso!C69</f>
        <v>0</v>
      </c>
      <c r="F68" s="24">
        <f>hoso!F69/(hoso!D69+hoso!E69)</f>
        <v>0.5</v>
      </c>
      <c r="G68" s="33">
        <v>459</v>
      </c>
      <c r="H68" s="27"/>
    </row>
    <row r="69" spans="1:8" ht="17.25" customHeight="1">
      <c r="A69" s="6">
        <v>33</v>
      </c>
      <c r="B69" s="7" t="s">
        <v>63</v>
      </c>
      <c r="C69" s="6">
        <v>155</v>
      </c>
      <c r="D69" s="24">
        <f>hoso!D70/hoso!C70</f>
        <v>0.025806451612903226</v>
      </c>
      <c r="E69" s="24">
        <f>hoso!E70/hoso!C70</f>
        <v>0</v>
      </c>
      <c r="F69" s="24">
        <f>hoso!F70/(hoso!D70+hoso!E70)</f>
        <v>0.5</v>
      </c>
      <c r="G69" s="33">
        <v>206</v>
      </c>
      <c r="H69" s="27">
        <f>hoso!H70/hoso!I70</f>
        <v>0.005917159763313609</v>
      </c>
    </row>
    <row r="70" spans="1:8" ht="17.25" customHeight="1">
      <c r="A70" s="6">
        <v>34</v>
      </c>
      <c r="B70" s="7" t="s">
        <v>64</v>
      </c>
      <c r="C70" s="6">
        <v>155</v>
      </c>
      <c r="D70" s="24">
        <f>hoso!D71/hoso!C71</f>
        <v>0.025806451612903226</v>
      </c>
      <c r="E70" s="24">
        <f>hoso!E71/hoso!C71</f>
        <v>0</v>
      </c>
      <c r="F70" s="24">
        <f>hoso!F71/(hoso!D71+hoso!E71)</f>
        <v>0.5</v>
      </c>
      <c r="G70" s="33">
        <v>147</v>
      </c>
      <c r="H70" s="27"/>
    </row>
    <row r="71" spans="1:8" ht="17.25" customHeight="1">
      <c r="A71" s="6">
        <v>35</v>
      </c>
      <c r="B71" s="7" t="s">
        <v>65</v>
      </c>
      <c r="C71" s="6">
        <v>155</v>
      </c>
      <c r="D71" s="24">
        <f>hoso!D72/hoso!C72</f>
        <v>0.025806451612903226</v>
      </c>
      <c r="E71" s="24">
        <f>hoso!E72/hoso!C72</f>
        <v>0</v>
      </c>
      <c r="F71" s="24">
        <f>hoso!F72/(hoso!D72+hoso!E72)</f>
        <v>0.5</v>
      </c>
      <c r="G71" s="33">
        <v>119</v>
      </c>
      <c r="H71" s="27"/>
    </row>
    <row r="72" spans="1:8" ht="17.25" customHeight="1">
      <c r="A72" s="6">
        <v>36</v>
      </c>
      <c r="B72" s="7" t="s">
        <v>66</v>
      </c>
      <c r="C72" s="6">
        <v>155</v>
      </c>
      <c r="D72" s="24">
        <f>hoso!D73/hoso!C73</f>
        <v>0.025806451612903226</v>
      </c>
      <c r="E72" s="24">
        <f>hoso!E73/hoso!C73</f>
        <v>0</v>
      </c>
      <c r="F72" s="24">
        <f>hoso!F73/(hoso!D73+hoso!E73)</f>
        <v>0.5</v>
      </c>
      <c r="G72" s="33">
        <v>72</v>
      </c>
      <c r="H72" s="27"/>
    </row>
    <row r="73" spans="1:8" ht="17.25" customHeight="1">
      <c r="A73" s="6">
        <v>37</v>
      </c>
      <c r="B73" s="7" t="s">
        <v>67</v>
      </c>
      <c r="C73" s="6">
        <v>155</v>
      </c>
      <c r="D73" s="24">
        <f>hoso!D74/hoso!C74</f>
        <v>0.025806451612903226</v>
      </c>
      <c r="E73" s="24">
        <f>hoso!E74/hoso!C74</f>
        <v>0</v>
      </c>
      <c r="F73" s="24">
        <f>hoso!F74/(hoso!D74+hoso!E74)</f>
        <v>0.5</v>
      </c>
      <c r="G73" s="34">
        <v>4</v>
      </c>
      <c r="H73" s="27"/>
    </row>
    <row r="74" spans="1:8" ht="17.25" customHeight="1">
      <c r="A74" s="6">
        <v>38</v>
      </c>
      <c r="B74" s="7" t="s">
        <v>68</v>
      </c>
      <c r="C74" s="6">
        <v>155</v>
      </c>
      <c r="D74" s="24">
        <f>hoso!D75/hoso!C75</f>
        <v>0.025806451612903226</v>
      </c>
      <c r="E74" s="24">
        <f>hoso!E75/hoso!C75</f>
        <v>0</v>
      </c>
      <c r="F74" s="24">
        <f>hoso!F75/(hoso!D75+hoso!E75)</f>
        <v>0.5</v>
      </c>
      <c r="G74" s="33">
        <v>293</v>
      </c>
      <c r="H74" s="27"/>
    </row>
    <row r="75" spans="1:8" ht="17.25" customHeight="1">
      <c r="A75" s="6">
        <v>39</v>
      </c>
      <c r="B75" s="7" t="s">
        <v>69</v>
      </c>
      <c r="C75" s="6">
        <v>155</v>
      </c>
      <c r="D75" s="24">
        <f>hoso!D76/hoso!C76</f>
        <v>0.025806451612903226</v>
      </c>
      <c r="E75" s="24">
        <f>hoso!E76/hoso!C76</f>
        <v>0</v>
      </c>
      <c r="F75" s="24">
        <f>hoso!F76/(hoso!D76+hoso!E76)</f>
        <v>0.5</v>
      </c>
      <c r="G75" s="33">
        <v>85</v>
      </c>
      <c r="H75" s="27"/>
    </row>
    <row r="76" spans="1:8" ht="17.25" customHeight="1">
      <c r="A76" s="6">
        <v>40</v>
      </c>
      <c r="B76" s="7" t="s">
        <v>70</v>
      </c>
      <c r="C76" s="6">
        <v>155</v>
      </c>
      <c r="D76" s="24">
        <f>hoso!D77/hoso!C77</f>
        <v>0.025806451612903226</v>
      </c>
      <c r="E76" s="24">
        <f>hoso!E77/hoso!C77</f>
        <v>0</v>
      </c>
      <c r="F76" s="24">
        <f>hoso!F77/(hoso!D77+hoso!E77)</f>
        <v>0.5</v>
      </c>
      <c r="G76" s="33">
        <v>26</v>
      </c>
      <c r="H76" s="27"/>
    </row>
    <row r="77" spans="1:8" ht="17.25" customHeight="1">
      <c r="A77" s="6">
        <v>41</v>
      </c>
      <c r="B77" s="7" t="s">
        <v>71</v>
      </c>
      <c r="C77" s="6">
        <v>155</v>
      </c>
      <c r="D77" s="24">
        <f>hoso!D78/hoso!C78</f>
        <v>0.025806451612903226</v>
      </c>
      <c r="E77" s="24">
        <f>hoso!E78/hoso!C78</f>
        <v>0</v>
      </c>
      <c r="F77" s="24">
        <f>hoso!F78/(hoso!D78+hoso!E78)</f>
        <v>0.5</v>
      </c>
      <c r="G77" s="33">
        <v>577</v>
      </c>
      <c r="H77" s="27"/>
    </row>
    <row r="78" spans="1:8" ht="17.25" customHeight="1">
      <c r="A78" s="6">
        <v>42</v>
      </c>
      <c r="B78" s="7" t="s">
        <v>72</v>
      </c>
      <c r="C78" s="6">
        <v>155</v>
      </c>
      <c r="D78" s="24">
        <f>hoso!D79/hoso!C79</f>
        <v>0.025806451612903226</v>
      </c>
      <c r="E78" s="24">
        <f>hoso!E79/hoso!C79</f>
        <v>0</v>
      </c>
      <c r="F78" s="24">
        <f>hoso!F79/(hoso!D79+hoso!E79)</f>
        <v>0.5</v>
      </c>
      <c r="G78" s="34">
        <v>0</v>
      </c>
      <c r="H78" s="27"/>
    </row>
    <row r="79" spans="1:8" ht="17.25" customHeight="1">
      <c r="A79" s="6">
        <v>43</v>
      </c>
      <c r="B79" s="7" t="s">
        <v>73</v>
      </c>
      <c r="C79" s="6">
        <v>155</v>
      </c>
      <c r="D79" s="24">
        <f>hoso!D80/hoso!C80</f>
        <v>0.025806451612903226</v>
      </c>
      <c r="E79" s="24">
        <f>hoso!E80/hoso!C80</f>
        <v>0</v>
      </c>
      <c r="F79" s="24">
        <f>hoso!F80/(hoso!D80+hoso!E80)</f>
        <v>0.5</v>
      </c>
      <c r="G79" s="33">
        <v>25</v>
      </c>
      <c r="H79" s="27"/>
    </row>
    <row r="80" spans="1:8" ht="17.25" customHeight="1">
      <c r="A80" s="6">
        <v>44</v>
      </c>
      <c r="B80" s="7" t="s">
        <v>74</v>
      </c>
      <c r="C80" s="6">
        <v>155</v>
      </c>
      <c r="D80" s="24">
        <f>hoso!D81/hoso!C81</f>
        <v>0.025806451612903226</v>
      </c>
      <c r="E80" s="24">
        <f>hoso!E81/hoso!C81</f>
        <v>0</v>
      </c>
      <c r="F80" s="24">
        <f>hoso!F81/(hoso!D81+hoso!E81)</f>
        <v>0.5</v>
      </c>
      <c r="G80" s="33">
        <v>727</v>
      </c>
      <c r="H80" s="27"/>
    </row>
    <row r="81" spans="1:8" ht="17.25" customHeight="1">
      <c r="A81" s="6">
        <v>45</v>
      </c>
      <c r="B81" s="7" t="s">
        <v>75</v>
      </c>
      <c r="C81" s="6">
        <v>155</v>
      </c>
      <c r="D81" s="24">
        <f>hoso!D82/hoso!C82</f>
        <v>0.025806451612903226</v>
      </c>
      <c r="E81" s="24">
        <f>hoso!E82/hoso!C82</f>
        <v>0</v>
      </c>
      <c r="F81" s="24">
        <f>hoso!F82/(hoso!D82+hoso!E82)</f>
        <v>0.5</v>
      </c>
      <c r="G81" s="33">
        <v>197</v>
      </c>
      <c r="H81" s="27"/>
    </row>
    <row r="82" spans="1:8" ht="17.25" customHeight="1">
      <c r="A82" s="6">
        <v>46</v>
      </c>
      <c r="B82" s="7" t="s">
        <v>76</v>
      </c>
      <c r="C82" s="6">
        <v>155</v>
      </c>
      <c r="D82" s="24">
        <f>hoso!D83/hoso!C83</f>
        <v>0.025806451612903226</v>
      </c>
      <c r="E82" s="24">
        <f>hoso!E83/hoso!C83</f>
        <v>0</v>
      </c>
      <c r="F82" s="24">
        <f>hoso!F83/(hoso!D83+hoso!E83)</f>
        <v>0.5</v>
      </c>
      <c r="G82" s="33">
        <v>62</v>
      </c>
      <c r="H82" s="27"/>
    </row>
    <row r="83" spans="1:8" ht="17.25" customHeight="1">
      <c r="A83" s="6">
        <v>47</v>
      </c>
      <c r="B83" s="7" t="s">
        <v>77</v>
      </c>
      <c r="C83" s="6">
        <v>155</v>
      </c>
      <c r="D83" s="24">
        <f>hoso!D84/hoso!C84</f>
        <v>0.025806451612903226</v>
      </c>
      <c r="E83" s="24">
        <f>hoso!E84/hoso!C84</f>
        <v>0</v>
      </c>
      <c r="F83" s="24">
        <f>hoso!F84/(hoso!D84+hoso!E84)</f>
        <v>0.5</v>
      </c>
      <c r="G83" s="33">
        <v>134</v>
      </c>
      <c r="H83" s="27"/>
    </row>
    <row r="84" spans="1:8" ht="17.25" customHeight="1">
      <c r="A84" s="6">
        <v>48</v>
      </c>
      <c r="B84" s="7" t="s">
        <v>78</v>
      </c>
      <c r="C84" s="6">
        <v>155</v>
      </c>
      <c r="D84" s="24">
        <f>hoso!D85/hoso!C85</f>
        <v>0.025806451612903226</v>
      </c>
      <c r="E84" s="24">
        <f>hoso!E85/hoso!C85</f>
        <v>0</v>
      </c>
      <c r="F84" s="24">
        <f>hoso!F85/(hoso!D85+hoso!E85)</f>
        <v>0.5</v>
      </c>
      <c r="G84" s="33">
        <v>210</v>
      </c>
      <c r="H84" s="27"/>
    </row>
    <row r="85" spans="1:8" ht="17.25" customHeight="1">
      <c r="A85" s="6">
        <v>49</v>
      </c>
      <c r="B85" s="7" t="s">
        <v>79</v>
      </c>
      <c r="C85" s="6">
        <v>155</v>
      </c>
      <c r="D85" s="24">
        <f>hoso!D86/hoso!C86</f>
        <v>0.025806451612903226</v>
      </c>
      <c r="E85" s="24">
        <f>hoso!E86/hoso!C86</f>
        <v>0</v>
      </c>
      <c r="F85" s="24">
        <f>hoso!F86/(hoso!D86+hoso!E86)</f>
        <v>0.5</v>
      </c>
      <c r="G85" s="33">
        <v>15</v>
      </c>
      <c r="H85" s="27"/>
    </row>
    <row r="86" spans="1:8" ht="17.25" customHeight="1">
      <c r="A86" s="6">
        <v>50</v>
      </c>
      <c r="B86" s="7" t="s">
        <v>80</v>
      </c>
      <c r="C86" s="6">
        <v>155</v>
      </c>
      <c r="D86" s="24">
        <f>hoso!D87/hoso!C87</f>
        <v>0.025806451612903226</v>
      </c>
      <c r="E86" s="24">
        <f>hoso!E87/hoso!C87</f>
        <v>0</v>
      </c>
      <c r="F86" s="24">
        <f>hoso!F87/(hoso!D87+hoso!E87)</f>
        <v>0.5</v>
      </c>
      <c r="G86" s="34">
        <v>2</v>
      </c>
      <c r="H86" s="27"/>
    </row>
    <row r="87" spans="1:8" ht="17.25" customHeight="1">
      <c r="A87" s="6">
        <v>51</v>
      </c>
      <c r="B87" s="7" t="s">
        <v>81</v>
      </c>
      <c r="C87" s="6">
        <v>155</v>
      </c>
      <c r="D87" s="24">
        <f>hoso!D88/hoso!C88</f>
        <v>0.025806451612903226</v>
      </c>
      <c r="E87" s="24">
        <f>hoso!E88/hoso!C88</f>
        <v>0</v>
      </c>
      <c r="F87" s="24">
        <f>hoso!F88/(hoso!D88+hoso!E88)</f>
        <v>0.5</v>
      </c>
      <c r="G87" s="33">
        <v>61</v>
      </c>
      <c r="H87" s="27"/>
    </row>
    <row r="88" spans="1:8" ht="17.25" customHeight="1">
      <c r="A88" s="6">
        <v>52</v>
      </c>
      <c r="B88" s="7" t="s">
        <v>82</v>
      </c>
      <c r="C88" s="6">
        <v>155</v>
      </c>
      <c r="D88" s="24">
        <f>hoso!D89/hoso!C89</f>
        <v>0.025806451612903226</v>
      </c>
      <c r="E88" s="24">
        <f>hoso!E89/hoso!C89</f>
        <v>0</v>
      </c>
      <c r="F88" s="24">
        <f>hoso!F89/(hoso!D89+hoso!E89)</f>
        <v>0.5</v>
      </c>
      <c r="G88" s="33">
        <v>914</v>
      </c>
      <c r="H88" s="27"/>
    </row>
    <row r="89" spans="1:8" ht="17.25" customHeight="1">
      <c r="A89" s="6">
        <v>53</v>
      </c>
      <c r="B89" s="7" t="s">
        <v>83</v>
      </c>
      <c r="C89" s="6">
        <v>155</v>
      </c>
      <c r="D89" s="24">
        <f>hoso!D90/hoso!C90</f>
        <v>0.025806451612903226</v>
      </c>
      <c r="E89" s="24">
        <f>hoso!E90/hoso!C90</f>
        <v>0</v>
      </c>
      <c r="F89" s="24">
        <f>hoso!F90/(hoso!D90+hoso!E90)</f>
        <v>0.5</v>
      </c>
      <c r="G89" s="33">
        <v>135</v>
      </c>
      <c r="H89" s="27">
        <f>hoso!H90/hoso!I90</f>
        <v>0.07766990291262135</v>
      </c>
    </row>
    <row r="90" spans="1:8" ht="17.25" customHeight="1">
      <c r="A90" s="6">
        <v>54</v>
      </c>
      <c r="B90" s="7" t="s">
        <v>84</v>
      </c>
      <c r="C90" s="6">
        <v>155</v>
      </c>
      <c r="D90" s="24">
        <f>hoso!D91/hoso!C91</f>
        <v>0.025806451612903226</v>
      </c>
      <c r="E90" s="24">
        <f>hoso!E91/hoso!C91</f>
        <v>0</v>
      </c>
      <c r="F90" s="24">
        <f>hoso!F91/(hoso!D91+hoso!E91)</f>
        <v>0.5</v>
      </c>
      <c r="G90" s="33">
        <v>191</v>
      </c>
      <c r="H90" s="27"/>
    </row>
    <row r="91" spans="1:8" ht="17.25" customHeight="1">
      <c r="A91" s="6">
        <v>55</v>
      </c>
      <c r="B91" s="7" t="s">
        <v>85</v>
      </c>
      <c r="C91" s="6">
        <v>155</v>
      </c>
      <c r="D91" s="24">
        <f>hoso!D92/hoso!C92</f>
        <v>0.025806451612903226</v>
      </c>
      <c r="E91" s="24">
        <f>hoso!E92/hoso!C92</f>
        <v>0</v>
      </c>
      <c r="F91" s="24">
        <f>hoso!F92/(hoso!D92+hoso!E92)</f>
        <v>0.5</v>
      </c>
      <c r="G91" s="33">
        <v>112</v>
      </c>
      <c r="H91" s="27"/>
    </row>
    <row r="92" spans="1:8" ht="17.25" customHeight="1">
      <c r="A92" s="6">
        <v>56</v>
      </c>
      <c r="B92" s="7" t="s">
        <v>86</v>
      </c>
      <c r="C92" s="6">
        <v>155</v>
      </c>
      <c r="D92" s="24">
        <f>hoso!D93/hoso!C93</f>
        <v>0.025806451612903226</v>
      </c>
      <c r="E92" s="24">
        <f>hoso!E93/hoso!C93</f>
        <v>0</v>
      </c>
      <c r="F92" s="24">
        <f>hoso!F93/(hoso!D93+hoso!E93)</f>
        <v>0.5</v>
      </c>
      <c r="G92" s="34">
        <v>5</v>
      </c>
      <c r="H92" s="27"/>
    </row>
    <row r="93" spans="1:8" ht="17.25" customHeight="1">
      <c r="A93" s="6">
        <v>57</v>
      </c>
      <c r="B93" s="7" t="s">
        <v>87</v>
      </c>
      <c r="C93" s="6">
        <v>155</v>
      </c>
      <c r="D93" s="24">
        <f>hoso!D94/hoso!C94</f>
        <v>0.025806451612903226</v>
      </c>
      <c r="E93" s="24">
        <f>hoso!E94/hoso!C94</f>
        <v>0</v>
      </c>
      <c r="F93" s="24">
        <f>hoso!F94/(hoso!D94+hoso!E94)</f>
        <v>0.5</v>
      </c>
      <c r="G93" s="33">
        <v>240</v>
      </c>
      <c r="H93" s="27"/>
    </row>
    <row r="94" spans="1:8" ht="17.25" customHeight="1">
      <c r="A94" s="6">
        <v>58</v>
      </c>
      <c r="B94" s="7" t="s">
        <v>88</v>
      </c>
      <c r="C94" s="6">
        <v>155</v>
      </c>
      <c r="D94" s="24">
        <f>hoso!D95/hoso!C95</f>
        <v>0.025806451612903226</v>
      </c>
      <c r="E94" s="24">
        <f>hoso!E95/hoso!C95</f>
        <v>0</v>
      </c>
      <c r="F94" s="24">
        <f>hoso!F95/(hoso!D95+hoso!E95)</f>
        <v>0.5</v>
      </c>
      <c r="G94" s="33">
        <v>373</v>
      </c>
      <c r="H94" s="27"/>
    </row>
    <row r="95" spans="1:8" ht="17.25" customHeight="1">
      <c r="A95" s="6">
        <v>59</v>
      </c>
      <c r="B95" s="7" t="s">
        <v>89</v>
      </c>
      <c r="C95" s="6">
        <v>155</v>
      </c>
      <c r="D95" s="24">
        <f>hoso!D96/hoso!C96</f>
        <v>0.025806451612903226</v>
      </c>
      <c r="E95" s="24">
        <f>hoso!E96/hoso!C96</f>
        <v>0</v>
      </c>
      <c r="F95" s="24">
        <f>hoso!F96/(hoso!D96+hoso!E96)</f>
        <v>0.5</v>
      </c>
      <c r="G95" s="34">
        <v>2</v>
      </c>
      <c r="H95" s="27"/>
    </row>
    <row r="96" spans="1:8" ht="17.25" customHeight="1">
      <c r="A96" s="6">
        <v>60</v>
      </c>
      <c r="B96" s="7" t="s">
        <v>90</v>
      </c>
      <c r="C96" s="6">
        <v>155</v>
      </c>
      <c r="D96" s="24">
        <f>hoso!D97/hoso!C97</f>
        <v>0.025806451612903226</v>
      </c>
      <c r="E96" s="24">
        <f>hoso!E97/hoso!C97</f>
        <v>0</v>
      </c>
      <c r="F96" s="24">
        <f>hoso!F97/(hoso!D97+hoso!E97)</f>
        <v>0.5</v>
      </c>
      <c r="G96" s="33">
        <v>1690</v>
      </c>
      <c r="H96" s="27"/>
    </row>
    <row r="97" spans="1:8" ht="17.25" customHeight="1">
      <c r="A97" s="6">
        <v>61</v>
      </c>
      <c r="B97" s="7" t="s">
        <v>91</v>
      </c>
      <c r="C97" s="6">
        <v>155</v>
      </c>
      <c r="D97" s="24">
        <f>hoso!D98/hoso!C98</f>
        <v>0.025806451612903226</v>
      </c>
      <c r="E97" s="24">
        <f>hoso!E98/hoso!C98</f>
        <v>0</v>
      </c>
      <c r="F97" s="24">
        <f>hoso!F98/(hoso!D98+hoso!E98)</f>
        <v>0.5</v>
      </c>
      <c r="G97" s="33">
        <v>358</v>
      </c>
      <c r="H97" s="27"/>
    </row>
    <row r="98" spans="1:8" ht="17.25" customHeight="1">
      <c r="A98" s="6">
        <v>62</v>
      </c>
      <c r="B98" s="7" t="s">
        <v>92</v>
      </c>
      <c r="C98" s="6">
        <v>155</v>
      </c>
      <c r="D98" s="24">
        <f>hoso!D99/hoso!C99</f>
        <v>0.025806451612903226</v>
      </c>
      <c r="E98" s="24">
        <f>hoso!E99/hoso!C99</f>
        <v>0</v>
      </c>
      <c r="F98" s="24">
        <f>hoso!F99/(hoso!D99+hoso!E99)</f>
        <v>0.5</v>
      </c>
      <c r="G98" s="33">
        <v>646</v>
      </c>
      <c r="H98" s="27"/>
    </row>
    <row r="99" spans="1:8" ht="17.25" customHeight="1">
      <c r="A99" s="6">
        <v>63</v>
      </c>
      <c r="B99" s="7" t="s">
        <v>93</v>
      </c>
      <c r="C99" s="6">
        <v>155</v>
      </c>
      <c r="D99" s="24">
        <f>hoso!D100/hoso!C100</f>
        <v>0.025806451612903226</v>
      </c>
      <c r="E99" s="24">
        <f>hoso!E100/hoso!C100</f>
        <v>0</v>
      </c>
      <c r="F99" s="24">
        <f>hoso!F100/(hoso!D100+hoso!E100)</f>
        <v>0.5</v>
      </c>
      <c r="G99" s="33">
        <v>566</v>
      </c>
      <c r="H99" s="27"/>
    </row>
    <row r="100" spans="1:8" ht="17.25" customHeight="1">
      <c r="A100" s="6">
        <v>64</v>
      </c>
      <c r="B100" s="7" t="s">
        <v>94</v>
      </c>
      <c r="C100" s="6">
        <v>155</v>
      </c>
      <c r="D100" s="24">
        <f>hoso!D101/hoso!C101</f>
        <v>0.025806451612903226</v>
      </c>
      <c r="E100" s="24">
        <f>hoso!E101/hoso!C101</f>
        <v>0</v>
      </c>
      <c r="F100" s="24">
        <f>hoso!F101/(hoso!D101+hoso!E101)</f>
        <v>0.5</v>
      </c>
      <c r="G100" s="33">
        <v>239</v>
      </c>
      <c r="H100" s="27"/>
    </row>
    <row r="101" spans="1:8" ht="17.25" customHeight="1">
      <c r="A101" s="6">
        <v>65</v>
      </c>
      <c r="B101" s="7" t="s">
        <v>95</v>
      </c>
      <c r="C101" s="6">
        <v>155</v>
      </c>
      <c r="D101" s="24">
        <f>hoso!D102/hoso!C102</f>
        <v>0.025806451612903226</v>
      </c>
      <c r="E101" s="24">
        <f>hoso!E102/hoso!C102</f>
        <v>0</v>
      </c>
      <c r="F101" s="24">
        <f>hoso!F102/(hoso!D102+hoso!E102)</f>
        <v>0.5</v>
      </c>
      <c r="G101" s="33">
        <v>151</v>
      </c>
      <c r="H101" s="27"/>
    </row>
    <row r="102" spans="1:8" ht="17.25" customHeight="1">
      <c r="A102" s="6">
        <v>66</v>
      </c>
      <c r="B102" s="7" t="s">
        <v>96</v>
      </c>
      <c r="C102" s="6">
        <v>155</v>
      </c>
      <c r="D102" s="24">
        <f>hoso!D103/hoso!C103</f>
        <v>0.025806451612903226</v>
      </c>
      <c r="E102" s="24">
        <f>hoso!E103/hoso!C103</f>
        <v>0</v>
      </c>
      <c r="F102" s="24">
        <f>hoso!F103/(hoso!D103+hoso!E103)</f>
        <v>0.5</v>
      </c>
      <c r="G102" s="33">
        <v>458</v>
      </c>
      <c r="H102" s="27"/>
    </row>
    <row r="103" spans="1:8" ht="17.25" customHeight="1">
      <c r="A103" s="6">
        <v>67</v>
      </c>
      <c r="B103" s="7" t="s">
        <v>97</v>
      </c>
      <c r="C103" s="6">
        <v>155</v>
      </c>
      <c r="D103" s="24">
        <f>hoso!D104/hoso!C104</f>
        <v>0.025806451612903226</v>
      </c>
      <c r="E103" s="24">
        <f>hoso!E104/hoso!C104</f>
        <v>0</v>
      </c>
      <c r="F103" s="24">
        <f>hoso!F104/(hoso!D104+hoso!E104)</f>
        <v>0.5</v>
      </c>
      <c r="G103" s="33">
        <v>346</v>
      </c>
      <c r="H103" s="27"/>
    </row>
    <row r="104" spans="1:8" ht="17.25" customHeight="1">
      <c r="A104" s="6">
        <v>68</v>
      </c>
      <c r="B104" s="7" t="s">
        <v>98</v>
      </c>
      <c r="C104" s="6">
        <v>155</v>
      </c>
      <c r="D104" s="24">
        <f>hoso!D105/hoso!C105</f>
        <v>0.025806451612903226</v>
      </c>
      <c r="E104" s="24">
        <f>hoso!E105/hoso!C105</f>
        <v>0</v>
      </c>
      <c r="F104" s="24">
        <f>hoso!F105/(hoso!D105+hoso!E105)</f>
        <v>0.5</v>
      </c>
      <c r="G104" s="34">
        <v>0</v>
      </c>
      <c r="H104" s="27"/>
    </row>
    <row r="105" spans="1:8" ht="17.25" customHeight="1">
      <c r="A105" s="6">
        <v>69</v>
      </c>
      <c r="B105" s="7" t="s">
        <v>99</v>
      </c>
      <c r="C105" s="6">
        <v>155</v>
      </c>
      <c r="D105" s="24">
        <f>hoso!D106/hoso!C106</f>
        <v>0.025806451612903226</v>
      </c>
      <c r="E105" s="24">
        <f>hoso!E106/hoso!C106</f>
        <v>0</v>
      </c>
      <c r="F105" s="24">
        <f>hoso!F106/(hoso!D106+hoso!E106)</f>
        <v>0.5</v>
      </c>
      <c r="G105" s="33">
        <v>120</v>
      </c>
      <c r="H105" s="27"/>
    </row>
    <row r="106" spans="1:8" ht="17.25" customHeight="1">
      <c r="A106" s="6">
        <v>70</v>
      </c>
      <c r="B106" s="7" t="s">
        <v>100</v>
      </c>
      <c r="C106" s="6">
        <v>155</v>
      </c>
      <c r="D106" s="24">
        <f>hoso!D107/hoso!C107</f>
        <v>0.025806451612903226</v>
      </c>
      <c r="E106" s="24">
        <f>hoso!E107/hoso!C107</f>
        <v>0</v>
      </c>
      <c r="F106" s="24">
        <f>hoso!F107/(hoso!D107+hoso!E107)</f>
        <v>0.5</v>
      </c>
      <c r="G106" s="33">
        <v>139</v>
      </c>
      <c r="H106" s="27"/>
    </row>
    <row r="107" spans="1:8" ht="17.25" customHeight="1">
      <c r="A107" s="6">
        <v>71</v>
      </c>
      <c r="B107" s="7" t="s">
        <v>101</v>
      </c>
      <c r="C107" s="6">
        <v>155</v>
      </c>
      <c r="D107" s="24">
        <f>hoso!D108/hoso!C108</f>
        <v>0.025806451612903226</v>
      </c>
      <c r="E107" s="24">
        <f>hoso!E108/hoso!C108</f>
        <v>0</v>
      </c>
      <c r="F107" s="24">
        <f>hoso!F108/(hoso!D108+hoso!E108)</f>
        <v>0.5</v>
      </c>
      <c r="G107" s="34">
        <v>7</v>
      </c>
      <c r="H107" s="27"/>
    </row>
    <row r="108" spans="1:8" ht="17.25" customHeight="1">
      <c r="A108" s="6">
        <v>72</v>
      </c>
      <c r="B108" s="7" t="s">
        <v>102</v>
      </c>
      <c r="C108" s="6">
        <v>155</v>
      </c>
      <c r="D108" s="24">
        <f>hoso!D109/hoso!C109</f>
        <v>0.025806451612903226</v>
      </c>
      <c r="E108" s="24">
        <f>hoso!E109/hoso!C109</f>
        <v>0</v>
      </c>
      <c r="F108" s="24">
        <f>hoso!F109/(hoso!D109+hoso!E109)</f>
        <v>0.5</v>
      </c>
      <c r="G108" s="34">
        <v>6</v>
      </c>
      <c r="H108" s="27"/>
    </row>
    <row r="109" spans="1:8" ht="17.25" customHeight="1">
      <c r="A109" s="6">
        <v>73</v>
      </c>
      <c r="B109" s="7" t="s">
        <v>103</v>
      </c>
      <c r="C109" s="6">
        <v>155</v>
      </c>
      <c r="D109" s="24">
        <f>hoso!D110/hoso!C110</f>
        <v>0.025806451612903226</v>
      </c>
      <c r="E109" s="24">
        <f>hoso!E110/hoso!C110</f>
        <v>0</v>
      </c>
      <c r="F109" s="24">
        <f>hoso!F110/(hoso!D110+hoso!E110)</f>
        <v>0.5</v>
      </c>
      <c r="G109" s="34">
        <v>0</v>
      </c>
      <c r="H109" s="27"/>
    </row>
    <row r="110" spans="1:8" ht="17.25" customHeight="1">
      <c r="A110" s="6">
        <v>74</v>
      </c>
      <c r="B110" s="7" t="s">
        <v>104</v>
      </c>
      <c r="C110" s="6">
        <v>155</v>
      </c>
      <c r="D110" s="24">
        <f>hoso!D111/hoso!C111</f>
        <v>0.025806451612903226</v>
      </c>
      <c r="E110" s="24">
        <f>hoso!E111/hoso!C111</f>
        <v>0</v>
      </c>
      <c r="F110" s="24">
        <f>hoso!F111/(hoso!D111+hoso!E111)</f>
        <v>0.5</v>
      </c>
      <c r="G110" s="34">
        <v>0</v>
      </c>
      <c r="H110" s="27"/>
    </row>
    <row r="111" spans="1:8" ht="17.25" customHeight="1">
      <c r="A111" s="6">
        <v>75</v>
      </c>
      <c r="B111" s="7" t="s">
        <v>105</v>
      </c>
      <c r="C111" s="6">
        <v>155</v>
      </c>
      <c r="D111" s="24">
        <f>hoso!D112/hoso!C112</f>
        <v>0.025806451612903226</v>
      </c>
      <c r="E111" s="24">
        <f>hoso!E112/hoso!C112</f>
        <v>0</v>
      </c>
      <c r="F111" s="24">
        <f>hoso!F112/(hoso!D112+hoso!E112)</f>
        <v>0.5</v>
      </c>
      <c r="G111" s="34">
        <v>0</v>
      </c>
      <c r="H111" s="27"/>
    </row>
    <row r="112" spans="1:8" ht="17.25" customHeight="1">
      <c r="A112" s="6">
        <v>76</v>
      </c>
      <c r="B112" s="7" t="s">
        <v>106</v>
      </c>
      <c r="C112" s="6">
        <v>155</v>
      </c>
      <c r="D112" s="24">
        <f>hoso!D113/hoso!C113</f>
        <v>0.025806451612903226</v>
      </c>
      <c r="E112" s="24">
        <f>hoso!E113/hoso!C113</f>
        <v>0</v>
      </c>
      <c r="F112" s="24">
        <f>hoso!F113/(hoso!D113+hoso!E113)</f>
        <v>0.5</v>
      </c>
      <c r="G112" s="33">
        <v>125</v>
      </c>
      <c r="H112" s="27"/>
    </row>
    <row r="113" spans="1:8" ht="17.25" customHeight="1">
      <c r="A113" s="6">
        <v>77</v>
      </c>
      <c r="B113" s="7" t="s">
        <v>107</v>
      </c>
      <c r="C113" s="6">
        <v>155</v>
      </c>
      <c r="D113" s="24">
        <f>hoso!D114/hoso!C114</f>
        <v>0.025806451612903226</v>
      </c>
      <c r="E113" s="24">
        <f>hoso!E114/hoso!C114</f>
        <v>0</v>
      </c>
      <c r="F113" s="24">
        <f>hoso!F114/(hoso!D114+hoso!E114)</f>
        <v>0.5</v>
      </c>
      <c r="G113" s="33">
        <v>19</v>
      </c>
      <c r="H113" s="27"/>
    </row>
    <row r="114" spans="1:8" ht="17.25" customHeight="1">
      <c r="A114" s="6">
        <v>78</v>
      </c>
      <c r="B114" s="7" t="s">
        <v>108</v>
      </c>
      <c r="C114" s="6">
        <v>155</v>
      </c>
      <c r="D114" s="24">
        <f>hoso!D115/hoso!C115</f>
        <v>0.025806451612903226</v>
      </c>
      <c r="E114" s="24">
        <f>hoso!E115/hoso!C115</f>
        <v>0</v>
      </c>
      <c r="F114" s="24">
        <f>hoso!F115/(hoso!D115+hoso!E115)</f>
        <v>0.5</v>
      </c>
      <c r="G114" s="34">
        <v>4</v>
      </c>
      <c r="H114" s="27"/>
    </row>
    <row r="115" spans="1:8" ht="17.25" customHeight="1">
      <c r="A115" s="6">
        <v>79</v>
      </c>
      <c r="B115" s="7" t="s">
        <v>109</v>
      </c>
      <c r="C115" s="6">
        <v>155</v>
      </c>
      <c r="D115" s="24">
        <f>hoso!D116/hoso!C116</f>
        <v>0.025806451612903226</v>
      </c>
      <c r="E115" s="24">
        <f>hoso!E116/hoso!C116</f>
        <v>0</v>
      </c>
      <c r="F115" s="24">
        <f>hoso!F116/(hoso!D116+hoso!E116)</f>
        <v>0.5</v>
      </c>
      <c r="G115" s="33">
        <v>200</v>
      </c>
      <c r="H115" s="27"/>
    </row>
    <row r="116" spans="1:8" ht="17.25" customHeight="1">
      <c r="A116" s="6">
        <v>80</v>
      </c>
      <c r="B116" s="7" t="s">
        <v>110</v>
      </c>
      <c r="C116" s="6">
        <v>155</v>
      </c>
      <c r="D116" s="24">
        <f>hoso!D117/hoso!C117</f>
        <v>0.025806451612903226</v>
      </c>
      <c r="E116" s="24">
        <f>hoso!E117/hoso!C117</f>
        <v>0</v>
      </c>
      <c r="F116" s="24">
        <f>hoso!F117/(hoso!D117+hoso!E117)</f>
        <v>0.5</v>
      </c>
      <c r="G116" s="33">
        <v>57</v>
      </c>
      <c r="H116" s="27"/>
    </row>
    <row r="117" spans="1:8" ht="17.25" customHeight="1">
      <c r="A117" s="6">
        <v>81</v>
      </c>
      <c r="B117" s="7" t="s">
        <v>111</v>
      </c>
      <c r="C117" s="6">
        <v>155</v>
      </c>
      <c r="D117" s="24">
        <f>hoso!D118/hoso!C118</f>
        <v>0.025806451612903226</v>
      </c>
      <c r="E117" s="24">
        <f>hoso!E118/hoso!C118</f>
        <v>0</v>
      </c>
      <c r="F117" s="24">
        <f>hoso!F118/(hoso!D118+hoso!E118)</f>
        <v>0.5</v>
      </c>
      <c r="G117" s="33">
        <v>147</v>
      </c>
      <c r="H117" s="27"/>
    </row>
    <row r="118" spans="1:8" ht="17.25" customHeight="1">
      <c r="A118" s="6">
        <v>82</v>
      </c>
      <c r="B118" s="7" t="s">
        <v>112</v>
      </c>
      <c r="C118" s="6">
        <v>155</v>
      </c>
      <c r="D118" s="24">
        <f>hoso!D119/hoso!C119</f>
        <v>0.025806451612903226</v>
      </c>
      <c r="E118" s="24">
        <f>hoso!E119/hoso!C119</f>
        <v>0</v>
      </c>
      <c r="F118" s="24">
        <f>hoso!F119/(hoso!D119+hoso!E119)</f>
        <v>0.5</v>
      </c>
      <c r="G118" s="34">
        <v>1</v>
      </c>
      <c r="H118" s="27"/>
    </row>
    <row r="119" spans="1:8" ht="17.25" customHeight="1">
      <c r="A119" s="6">
        <v>83</v>
      </c>
      <c r="B119" s="7" t="s">
        <v>113</v>
      </c>
      <c r="C119" s="6">
        <v>155</v>
      </c>
      <c r="D119" s="24">
        <f>hoso!D120/hoso!C120</f>
        <v>0.025806451612903226</v>
      </c>
      <c r="E119" s="24">
        <f>hoso!E120/hoso!C120</f>
        <v>0</v>
      </c>
      <c r="F119" s="24">
        <f>hoso!F120/(hoso!D120+hoso!E120)</f>
        <v>0.5</v>
      </c>
      <c r="G119" s="34">
        <v>0</v>
      </c>
      <c r="H119" s="27"/>
    </row>
    <row r="120" spans="1:8" ht="17.25" customHeight="1">
      <c r="A120" s="6">
        <v>84</v>
      </c>
      <c r="B120" s="7" t="s">
        <v>114</v>
      </c>
      <c r="C120" s="6">
        <v>155</v>
      </c>
      <c r="D120" s="24">
        <f>hoso!D121/hoso!C121</f>
        <v>0.025806451612903226</v>
      </c>
      <c r="E120" s="24">
        <f>hoso!E121/hoso!C121</f>
        <v>0</v>
      </c>
      <c r="F120" s="24">
        <f>hoso!F121/(hoso!D121+hoso!E121)</f>
        <v>0.5</v>
      </c>
      <c r="G120" s="33">
        <v>210</v>
      </c>
      <c r="H120" s="27"/>
    </row>
    <row r="121" spans="1:8" ht="17.25" customHeight="1">
      <c r="A121" s="6">
        <v>85</v>
      </c>
      <c r="B121" s="7" t="s">
        <v>115</v>
      </c>
      <c r="C121" s="6">
        <v>155</v>
      </c>
      <c r="D121" s="24">
        <f>hoso!D122/hoso!C122</f>
        <v>0.025806451612903226</v>
      </c>
      <c r="E121" s="24">
        <f>hoso!E122/hoso!C122</f>
        <v>0</v>
      </c>
      <c r="F121" s="24">
        <f>hoso!F122/(hoso!D122+hoso!E122)</f>
        <v>0.5</v>
      </c>
      <c r="G121" s="34">
        <v>0</v>
      </c>
      <c r="H121" s="27"/>
    </row>
    <row r="122" spans="1:8" ht="17.25" customHeight="1">
      <c r="A122" s="6">
        <v>86</v>
      </c>
      <c r="B122" s="7" t="s">
        <v>116</v>
      </c>
      <c r="C122" s="6">
        <v>155</v>
      </c>
      <c r="D122" s="24">
        <f>hoso!D123/hoso!C123</f>
        <v>0.025806451612903226</v>
      </c>
      <c r="E122" s="24">
        <f>hoso!E123/hoso!C123</f>
        <v>0</v>
      </c>
      <c r="F122" s="24">
        <f>hoso!F123/(hoso!D123+hoso!E123)</f>
        <v>0.5</v>
      </c>
      <c r="G122" s="33">
        <v>186</v>
      </c>
      <c r="H122" s="27"/>
    </row>
    <row r="123" spans="1:8" ht="17.25" customHeight="1">
      <c r="A123" s="6">
        <v>87</v>
      </c>
      <c r="B123" s="7" t="s">
        <v>117</v>
      </c>
      <c r="C123" s="6">
        <v>155</v>
      </c>
      <c r="D123" s="24">
        <f>hoso!D124/hoso!C124</f>
        <v>0.025806451612903226</v>
      </c>
      <c r="E123" s="24">
        <f>hoso!E124/hoso!C124</f>
        <v>0</v>
      </c>
      <c r="F123" s="24">
        <f>hoso!F124/(hoso!D124+hoso!E124)</f>
        <v>0.5</v>
      </c>
      <c r="G123" s="33">
        <v>399</v>
      </c>
      <c r="H123" s="27"/>
    </row>
    <row r="124" spans="1:8" ht="17.25" customHeight="1">
      <c r="A124" s="6">
        <v>88</v>
      </c>
      <c r="B124" s="7" t="s">
        <v>118</v>
      </c>
      <c r="C124" s="6">
        <v>155</v>
      </c>
      <c r="D124" s="24">
        <f>hoso!D125/hoso!C125</f>
        <v>0.025806451612903226</v>
      </c>
      <c r="E124" s="24">
        <f>hoso!E125/hoso!C125</f>
        <v>0</v>
      </c>
      <c r="F124" s="24">
        <f>hoso!F125/(hoso!D125+hoso!E125)</f>
        <v>0.5</v>
      </c>
      <c r="G124" s="33">
        <v>203</v>
      </c>
      <c r="H124" s="27"/>
    </row>
    <row r="125" spans="1:8" ht="17.25" customHeight="1">
      <c r="A125" s="6">
        <v>89</v>
      </c>
      <c r="B125" s="7" t="s">
        <v>119</v>
      </c>
      <c r="C125" s="6">
        <v>155</v>
      </c>
      <c r="D125" s="24">
        <f>hoso!D126/hoso!C126</f>
        <v>0.025806451612903226</v>
      </c>
      <c r="E125" s="24">
        <f>hoso!E126/hoso!C126</f>
        <v>0</v>
      </c>
      <c r="F125" s="24">
        <f>hoso!F126/(hoso!D126+hoso!E126)</f>
        <v>0.5</v>
      </c>
      <c r="G125" s="33">
        <v>512</v>
      </c>
      <c r="H125" s="27"/>
    </row>
    <row r="126" spans="1:8" ht="17.25" customHeight="1">
      <c r="A126" s="6">
        <v>90</v>
      </c>
      <c r="B126" s="7" t="s">
        <v>120</v>
      </c>
      <c r="C126" s="6">
        <v>155</v>
      </c>
      <c r="D126" s="24">
        <f>hoso!D127/hoso!C127</f>
        <v>0.025806451612903226</v>
      </c>
      <c r="E126" s="24">
        <f>hoso!E127/hoso!C127</f>
        <v>0</v>
      </c>
      <c r="F126" s="24">
        <f>hoso!F127/(hoso!D127+hoso!E127)</f>
        <v>0.5</v>
      </c>
      <c r="G126" s="34">
        <v>4</v>
      </c>
      <c r="H126" s="27"/>
    </row>
    <row r="127" spans="1:8" ht="17.25" customHeight="1">
      <c r="A127" s="6">
        <v>91</v>
      </c>
      <c r="B127" s="7" t="s">
        <v>121</v>
      </c>
      <c r="C127" s="6">
        <v>155</v>
      </c>
      <c r="D127" s="24">
        <f>hoso!D128/hoso!C128</f>
        <v>0.025806451612903226</v>
      </c>
      <c r="E127" s="24">
        <f>hoso!E128/hoso!C128</f>
        <v>0</v>
      </c>
      <c r="F127" s="24">
        <f>hoso!F128/(hoso!D128+hoso!E128)</f>
        <v>0.5</v>
      </c>
      <c r="G127" s="33">
        <v>145</v>
      </c>
      <c r="H127" s="27"/>
    </row>
    <row r="128" spans="1:8" ht="17.25" customHeight="1">
      <c r="A128" s="6">
        <v>92</v>
      </c>
      <c r="B128" s="7" t="s">
        <v>122</v>
      </c>
      <c r="C128" s="6">
        <v>155</v>
      </c>
      <c r="D128" s="24">
        <f>hoso!D129/hoso!C129</f>
        <v>0.025806451612903226</v>
      </c>
      <c r="E128" s="24">
        <f>hoso!E129/hoso!C129</f>
        <v>0</v>
      </c>
      <c r="F128" s="24">
        <f>hoso!F129/(hoso!D129+hoso!E129)</f>
        <v>0.5</v>
      </c>
      <c r="G128" s="34">
        <v>3</v>
      </c>
      <c r="H128" s="27"/>
    </row>
    <row r="129" spans="1:8" ht="17.25" customHeight="1">
      <c r="A129" s="6">
        <v>93</v>
      </c>
      <c r="B129" s="7" t="s">
        <v>123</v>
      </c>
      <c r="C129" s="6">
        <v>155</v>
      </c>
      <c r="D129" s="24">
        <f>hoso!D130/hoso!C130</f>
        <v>0.025806451612903226</v>
      </c>
      <c r="E129" s="24">
        <f>hoso!E130/hoso!C130</f>
        <v>0</v>
      </c>
      <c r="F129" s="24">
        <f>hoso!F130/(hoso!D130+hoso!E130)</f>
        <v>0.5</v>
      </c>
      <c r="G129" s="34">
        <v>1</v>
      </c>
      <c r="H129" s="27"/>
    </row>
    <row r="130" spans="1:8" ht="17.25" customHeight="1">
      <c r="A130" s="6">
        <v>94</v>
      </c>
      <c r="B130" s="7" t="s">
        <v>124</v>
      </c>
      <c r="C130" s="6">
        <v>155</v>
      </c>
      <c r="D130" s="24">
        <f>hoso!D131/hoso!C131</f>
        <v>0.025806451612903226</v>
      </c>
      <c r="E130" s="24">
        <f>hoso!E131/hoso!C131</f>
        <v>0</v>
      </c>
      <c r="F130" s="24">
        <f>hoso!F131/(hoso!D131+hoso!E131)</f>
        <v>0.5</v>
      </c>
      <c r="G130" s="33">
        <v>85</v>
      </c>
      <c r="H130" s="27"/>
    </row>
    <row r="131" spans="1:8" ht="17.25" customHeight="1">
      <c r="A131" s="6">
        <v>95</v>
      </c>
      <c r="B131" s="7" t="s">
        <v>125</v>
      </c>
      <c r="C131" s="6">
        <v>155</v>
      </c>
      <c r="D131" s="24">
        <f>hoso!D132/hoso!C132</f>
        <v>0.025806451612903226</v>
      </c>
      <c r="E131" s="24">
        <f>hoso!E132/hoso!C132</f>
        <v>0</v>
      </c>
      <c r="F131" s="24">
        <f>hoso!F132/(hoso!D132+hoso!E132)</f>
        <v>0.5</v>
      </c>
      <c r="G131" s="33">
        <v>36</v>
      </c>
      <c r="H131" s="27"/>
    </row>
    <row r="132" spans="1:8" ht="17.25" customHeight="1">
      <c r="A132" s="6">
        <v>96</v>
      </c>
      <c r="B132" s="7" t="s">
        <v>126</v>
      </c>
      <c r="C132" s="6">
        <v>155</v>
      </c>
      <c r="D132" s="24">
        <f>hoso!D133/hoso!C133</f>
        <v>0.025806451612903226</v>
      </c>
      <c r="E132" s="24">
        <f>hoso!E133/hoso!C133</f>
        <v>0</v>
      </c>
      <c r="F132" s="24">
        <f>hoso!F133/(hoso!D133+hoso!E133)</f>
        <v>0.5</v>
      </c>
      <c r="G132" s="33">
        <v>115</v>
      </c>
      <c r="H132" s="27"/>
    </row>
    <row r="133" spans="1:8" ht="17.25" customHeight="1">
      <c r="A133" s="6">
        <v>97</v>
      </c>
      <c r="B133" s="7" t="s">
        <v>127</v>
      </c>
      <c r="C133" s="6">
        <v>155</v>
      </c>
      <c r="D133" s="24">
        <f>hoso!D134/hoso!C134</f>
        <v>0.025806451612903226</v>
      </c>
      <c r="E133" s="24">
        <f>hoso!E134/hoso!C134</f>
        <v>0</v>
      </c>
      <c r="F133" s="24">
        <f>hoso!F134/(hoso!D134+hoso!E134)</f>
        <v>0.5</v>
      </c>
      <c r="G133" s="33">
        <v>142</v>
      </c>
      <c r="H133" s="27"/>
    </row>
    <row r="134" spans="1:8" ht="17.25" customHeight="1">
      <c r="A134" s="6">
        <v>98</v>
      </c>
      <c r="B134" s="7" t="s">
        <v>128</v>
      </c>
      <c r="C134" s="6">
        <v>155</v>
      </c>
      <c r="D134" s="24">
        <f>hoso!D135/hoso!C135</f>
        <v>0.025806451612903226</v>
      </c>
      <c r="E134" s="24">
        <f>hoso!E135/hoso!C135</f>
        <v>0</v>
      </c>
      <c r="F134" s="24">
        <f>hoso!F135/(hoso!D135+hoso!E135)</f>
        <v>0.5</v>
      </c>
      <c r="G134" s="34">
        <v>9</v>
      </c>
      <c r="H134" s="27"/>
    </row>
    <row r="135" spans="1:8" ht="17.25" customHeight="1">
      <c r="A135" s="6">
        <v>99</v>
      </c>
      <c r="B135" s="7" t="s">
        <v>129</v>
      </c>
      <c r="C135" s="6">
        <v>155</v>
      </c>
      <c r="D135" s="24">
        <f>hoso!D136/hoso!C136</f>
        <v>0.025806451612903226</v>
      </c>
      <c r="E135" s="24">
        <f>hoso!E136/hoso!C136</f>
        <v>0</v>
      </c>
      <c r="F135" s="24">
        <f>hoso!F136/(hoso!D136+hoso!E136)</f>
        <v>0.5</v>
      </c>
      <c r="G135" s="34">
        <v>0</v>
      </c>
      <c r="H135" s="27"/>
    </row>
    <row r="136" spans="1:8" ht="17.25" customHeight="1">
      <c r="A136" s="6">
        <v>100</v>
      </c>
      <c r="B136" s="7" t="s">
        <v>130</v>
      </c>
      <c r="C136" s="6">
        <v>155</v>
      </c>
      <c r="D136" s="24">
        <f>hoso!D137/hoso!C137</f>
        <v>0.025806451612903226</v>
      </c>
      <c r="E136" s="24">
        <f>hoso!E137/hoso!C137</f>
        <v>0</v>
      </c>
      <c r="F136" s="24">
        <f>hoso!F137/(hoso!D137+hoso!E137)</f>
        <v>0.5</v>
      </c>
      <c r="G136" s="34">
        <v>0</v>
      </c>
      <c r="H136" s="27"/>
    </row>
    <row r="137" spans="1:8" ht="17.25" customHeight="1">
      <c r="A137" s="6">
        <v>101</v>
      </c>
      <c r="B137" s="7" t="s">
        <v>131</v>
      </c>
      <c r="C137" s="6">
        <v>155</v>
      </c>
      <c r="D137" s="24">
        <f>hoso!D138/hoso!C138</f>
        <v>0.025806451612903226</v>
      </c>
      <c r="E137" s="24">
        <f>hoso!E138/hoso!C138</f>
        <v>0</v>
      </c>
      <c r="F137" s="24">
        <f>hoso!F138/(hoso!D138+hoso!E138)</f>
        <v>0.5</v>
      </c>
      <c r="G137" s="34">
        <v>0</v>
      </c>
      <c r="H137" s="27"/>
    </row>
    <row r="138" spans="1:8" ht="17.25" customHeight="1">
      <c r="A138" s="6">
        <v>102</v>
      </c>
      <c r="B138" s="7" t="s">
        <v>132</v>
      </c>
      <c r="C138" s="6">
        <v>155</v>
      </c>
      <c r="D138" s="24">
        <f>hoso!D139/hoso!C139</f>
        <v>0.025806451612903226</v>
      </c>
      <c r="E138" s="24">
        <f>hoso!E139/hoso!C139</f>
        <v>0</v>
      </c>
      <c r="F138" s="24">
        <f>hoso!F139/(hoso!D139+hoso!E139)</f>
        <v>0.5</v>
      </c>
      <c r="G138" s="34">
        <v>0</v>
      </c>
      <c r="H138" s="27"/>
    </row>
    <row r="139" spans="1:8" ht="17.25" customHeight="1">
      <c r="A139" s="6">
        <v>103</v>
      </c>
      <c r="B139" s="7" t="s">
        <v>133</v>
      </c>
      <c r="C139" s="6">
        <v>155</v>
      </c>
      <c r="D139" s="24">
        <f>hoso!D140/hoso!C140</f>
        <v>0.025806451612903226</v>
      </c>
      <c r="E139" s="24">
        <f>hoso!E140/hoso!C140</f>
        <v>0</v>
      </c>
      <c r="F139" s="24">
        <f>hoso!F140/(hoso!D140+hoso!E140)</f>
        <v>0.5</v>
      </c>
      <c r="G139" s="34">
        <v>0</v>
      </c>
      <c r="H139" s="27"/>
    </row>
    <row r="140" spans="1:8" ht="17.25" customHeight="1">
      <c r="A140" s="6">
        <v>104</v>
      </c>
      <c r="B140" s="7" t="s">
        <v>134</v>
      </c>
      <c r="C140" s="6">
        <v>155</v>
      </c>
      <c r="D140" s="24">
        <f>hoso!D141/hoso!C141</f>
        <v>0.025806451612903226</v>
      </c>
      <c r="E140" s="24">
        <f>hoso!E141/hoso!C141</f>
        <v>0</v>
      </c>
      <c r="F140" s="24">
        <f>hoso!F141/(hoso!D141+hoso!E141)</f>
        <v>0.5</v>
      </c>
      <c r="G140" s="34">
        <v>0</v>
      </c>
      <c r="H140" s="27"/>
    </row>
    <row r="141" spans="1:8" ht="17.25" customHeight="1">
      <c r="A141" s="6">
        <v>105</v>
      </c>
      <c r="B141" s="7" t="s">
        <v>135</v>
      </c>
      <c r="C141" s="6">
        <v>155</v>
      </c>
      <c r="D141" s="24">
        <f>hoso!D142/hoso!C142</f>
        <v>0.025806451612903226</v>
      </c>
      <c r="E141" s="24">
        <f>hoso!E142/hoso!C142</f>
        <v>0</v>
      </c>
      <c r="F141" s="24">
        <f>hoso!F142/(hoso!D142+hoso!E142)</f>
        <v>0.5</v>
      </c>
      <c r="G141" s="34">
        <v>0</v>
      </c>
      <c r="H141" s="27"/>
    </row>
    <row r="142" spans="1:8" ht="17.25" customHeight="1">
      <c r="A142" s="6">
        <v>106</v>
      </c>
      <c r="B142" s="7" t="s">
        <v>136</v>
      </c>
      <c r="C142" s="6">
        <v>155</v>
      </c>
      <c r="D142" s="24">
        <f>hoso!D143/hoso!C143</f>
        <v>0.025806451612903226</v>
      </c>
      <c r="E142" s="24">
        <f>hoso!E143/hoso!C143</f>
        <v>0</v>
      </c>
      <c r="F142" s="24">
        <f>hoso!F143/(hoso!D143+hoso!E143)</f>
        <v>0.5</v>
      </c>
      <c r="G142" s="33">
        <v>40</v>
      </c>
      <c r="H142" s="27"/>
    </row>
    <row r="143" spans="1:8" ht="17.25" customHeight="1">
      <c r="A143" s="6">
        <v>107</v>
      </c>
      <c r="B143" s="7" t="s">
        <v>137</v>
      </c>
      <c r="C143" s="6">
        <v>155</v>
      </c>
      <c r="D143" s="24">
        <f>hoso!D144/hoso!C144</f>
        <v>0.025806451612903226</v>
      </c>
      <c r="E143" s="24">
        <f>hoso!E144/hoso!C144</f>
        <v>0</v>
      </c>
      <c r="F143" s="24">
        <f>hoso!F144/(hoso!D144+hoso!E144)</f>
        <v>0.5</v>
      </c>
      <c r="G143" s="34">
        <v>0</v>
      </c>
      <c r="H143" s="27"/>
    </row>
    <row r="144" spans="1:8" ht="17.25" customHeight="1">
      <c r="A144" s="6">
        <v>108</v>
      </c>
      <c r="B144" s="7" t="s">
        <v>138</v>
      </c>
      <c r="C144" s="6">
        <v>155</v>
      </c>
      <c r="D144" s="24">
        <f>hoso!D145/hoso!C145</f>
        <v>0.025806451612903226</v>
      </c>
      <c r="E144" s="24">
        <f>hoso!E145/hoso!C145</f>
        <v>0</v>
      </c>
      <c r="F144" s="24">
        <f>hoso!F145/(hoso!D145+hoso!E145)</f>
        <v>0.5</v>
      </c>
      <c r="G144" s="33">
        <v>179</v>
      </c>
      <c r="H144" s="27"/>
    </row>
    <row r="145" spans="1:8" ht="17.25" customHeight="1">
      <c r="A145" s="6">
        <v>109</v>
      </c>
      <c r="B145" s="7" t="s">
        <v>139</v>
      </c>
      <c r="C145" s="6">
        <v>155</v>
      </c>
      <c r="D145" s="24">
        <f>hoso!D146/hoso!C146</f>
        <v>0.025806451612903226</v>
      </c>
      <c r="E145" s="24">
        <f>hoso!E146/hoso!C146</f>
        <v>0</v>
      </c>
      <c r="F145" s="24">
        <f>hoso!F146/(hoso!D146+hoso!E146)</f>
        <v>0.5</v>
      </c>
      <c r="G145" s="33">
        <v>79</v>
      </c>
      <c r="H145" s="27"/>
    </row>
    <row r="146" spans="1:8" ht="17.25" customHeight="1">
      <c r="A146" s="6">
        <v>110</v>
      </c>
      <c r="B146" s="7" t="s">
        <v>140</v>
      </c>
      <c r="C146" s="6">
        <v>155</v>
      </c>
      <c r="D146" s="24">
        <f>hoso!D147/hoso!C147</f>
        <v>0.025806451612903226</v>
      </c>
      <c r="E146" s="24">
        <f>hoso!E147/hoso!C147</f>
        <v>0</v>
      </c>
      <c r="F146" s="24">
        <f>hoso!F147/(hoso!D147+hoso!E147)</f>
        <v>0.5</v>
      </c>
      <c r="G146" s="34">
        <v>5</v>
      </c>
      <c r="H146" s="27"/>
    </row>
    <row r="147" spans="1:8" ht="17.25" customHeight="1">
      <c r="A147" s="6">
        <v>111</v>
      </c>
      <c r="B147" s="7" t="s">
        <v>141</v>
      </c>
      <c r="C147" s="6">
        <v>155</v>
      </c>
      <c r="D147" s="24">
        <f>hoso!D148/hoso!C148</f>
        <v>0.025806451612903226</v>
      </c>
      <c r="E147" s="24">
        <f>hoso!E148/hoso!C148</f>
        <v>0</v>
      </c>
      <c r="F147" s="24">
        <f>hoso!F148/(hoso!D148+hoso!E148)</f>
        <v>0.5</v>
      </c>
      <c r="G147" s="34">
        <v>1</v>
      </c>
      <c r="H147" s="27"/>
    </row>
    <row r="148" spans="1:8" ht="17.25" customHeight="1">
      <c r="A148" s="6">
        <v>112</v>
      </c>
      <c r="B148" s="7" t="s">
        <v>142</v>
      </c>
      <c r="C148" s="6">
        <v>155</v>
      </c>
      <c r="D148" s="24">
        <f>hoso!D149/hoso!C149</f>
        <v>0.025806451612903226</v>
      </c>
      <c r="E148" s="24">
        <f>hoso!E149/hoso!C149</f>
        <v>0</v>
      </c>
      <c r="F148" s="24">
        <f>hoso!F149/(hoso!D149+hoso!E149)</f>
        <v>0.5</v>
      </c>
      <c r="G148" s="34">
        <v>6</v>
      </c>
      <c r="H148" s="27"/>
    </row>
    <row r="149" spans="1:8" ht="17.25" customHeight="1">
      <c r="A149" s="6">
        <v>113</v>
      </c>
      <c r="B149" s="7" t="s">
        <v>143</v>
      </c>
      <c r="C149" s="6">
        <v>155</v>
      </c>
      <c r="D149" s="24">
        <f>hoso!D150/hoso!C150</f>
        <v>0.025806451612903226</v>
      </c>
      <c r="E149" s="24">
        <f>hoso!E150/hoso!C150</f>
        <v>0</v>
      </c>
      <c r="F149" s="24">
        <f>hoso!F150/(hoso!D150+hoso!E150)</f>
        <v>0.5</v>
      </c>
      <c r="G149" s="33">
        <v>48</v>
      </c>
      <c r="H149" s="27"/>
    </row>
    <row r="150" spans="1:8" ht="17.25" customHeight="1">
      <c r="A150" s="6">
        <v>114</v>
      </c>
      <c r="B150" s="7" t="s">
        <v>144</v>
      </c>
      <c r="C150" s="6">
        <v>155</v>
      </c>
      <c r="D150" s="24">
        <f>hoso!D151/hoso!C151</f>
        <v>0.025806451612903226</v>
      </c>
      <c r="E150" s="24">
        <f>hoso!E151/hoso!C151</f>
        <v>0</v>
      </c>
      <c r="F150" s="24">
        <f>hoso!F151/(hoso!D151+hoso!E151)</f>
        <v>0.5</v>
      </c>
      <c r="G150" s="34">
        <v>0</v>
      </c>
      <c r="H150" s="27"/>
    </row>
    <row r="151" spans="1:8" ht="17.25" customHeight="1">
      <c r="A151" s="6">
        <v>115</v>
      </c>
      <c r="B151" s="7" t="s">
        <v>145</v>
      </c>
      <c r="C151" s="6">
        <v>155</v>
      </c>
      <c r="D151" s="24">
        <f>hoso!D152/hoso!C152</f>
        <v>0.025806451612903226</v>
      </c>
      <c r="E151" s="24">
        <f>hoso!E152/hoso!C152</f>
        <v>0</v>
      </c>
      <c r="F151" s="24">
        <f>hoso!F152/(hoso!D152+hoso!E152)</f>
        <v>0.5</v>
      </c>
      <c r="G151" s="34">
        <v>2</v>
      </c>
      <c r="H151" s="27"/>
    </row>
    <row r="152" spans="1:8" ht="17.25" customHeight="1">
      <c r="A152" s="6">
        <v>116</v>
      </c>
      <c r="B152" s="7" t="s">
        <v>146</v>
      </c>
      <c r="C152" s="6">
        <v>155</v>
      </c>
      <c r="D152" s="24">
        <f>hoso!D153/hoso!C153</f>
        <v>0.025806451612903226</v>
      </c>
      <c r="E152" s="24">
        <f>hoso!E153/hoso!C153</f>
        <v>0</v>
      </c>
      <c r="F152" s="24">
        <f>hoso!F153/(hoso!D153+hoso!E153)</f>
        <v>0.5</v>
      </c>
      <c r="G152" s="34">
        <v>0</v>
      </c>
      <c r="H152" s="27"/>
    </row>
    <row r="153" spans="1:8" ht="17.25" customHeight="1">
      <c r="A153" s="6">
        <v>117</v>
      </c>
      <c r="B153" s="7" t="s">
        <v>147</v>
      </c>
      <c r="C153" s="6">
        <v>155</v>
      </c>
      <c r="D153" s="24">
        <f>hoso!D154/hoso!C154</f>
        <v>0.025806451612903226</v>
      </c>
      <c r="E153" s="24">
        <f>hoso!E154/hoso!C154</f>
        <v>0</v>
      </c>
      <c r="F153" s="24">
        <f>hoso!F154/(hoso!D154+hoso!E154)</f>
        <v>0.5</v>
      </c>
      <c r="G153" s="33">
        <v>484</v>
      </c>
      <c r="H153" s="27"/>
    </row>
    <row r="154" spans="1:8" ht="17.25" customHeight="1">
      <c r="A154" s="6">
        <v>118</v>
      </c>
      <c r="B154" s="7" t="s">
        <v>148</v>
      </c>
      <c r="C154" s="6">
        <v>155</v>
      </c>
      <c r="D154" s="24">
        <f>hoso!D155/hoso!C155</f>
        <v>0.025806451612903226</v>
      </c>
      <c r="E154" s="24">
        <f>hoso!E155/hoso!C155</f>
        <v>0</v>
      </c>
      <c r="F154" s="24">
        <f>hoso!F155/(hoso!D155+hoso!E155)</f>
        <v>0.5</v>
      </c>
      <c r="G154" s="33">
        <v>341</v>
      </c>
      <c r="H154" s="27"/>
    </row>
    <row r="155" spans="1:8" ht="17.25" customHeight="1">
      <c r="A155" s="6">
        <v>119</v>
      </c>
      <c r="B155" s="7" t="s">
        <v>149</v>
      </c>
      <c r="C155" s="6">
        <v>155</v>
      </c>
      <c r="D155" s="24">
        <f>hoso!D156/hoso!C156</f>
        <v>0.025806451612903226</v>
      </c>
      <c r="E155" s="24">
        <f>hoso!E156/hoso!C156</f>
        <v>0</v>
      </c>
      <c r="F155" s="24">
        <f>hoso!F156/(hoso!D156+hoso!E156)</f>
        <v>0.5</v>
      </c>
      <c r="G155" s="33">
        <v>246</v>
      </c>
      <c r="H155" s="27"/>
    </row>
    <row r="156" spans="1:8" ht="17.25" customHeight="1">
      <c r="A156" s="6">
        <v>120</v>
      </c>
      <c r="B156" s="7" t="s">
        <v>150</v>
      </c>
      <c r="C156" s="6">
        <v>155</v>
      </c>
      <c r="D156" s="24">
        <f>hoso!D157/hoso!C157</f>
        <v>0.025806451612903226</v>
      </c>
      <c r="E156" s="24">
        <f>hoso!E157/hoso!C157</f>
        <v>0</v>
      </c>
      <c r="F156" s="24">
        <f>hoso!F157/(hoso!D157+hoso!E157)</f>
        <v>0.5</v>
      </c>
      <c r="G156" s="33">
        <v>251</v>
      </c>
      <c r="H156" s="27"/>
    </row>
    <row r="157" spans="1:8" ht="17.25" customHeight="1">
      <c r="A157" s="6">
        <v>121</v>
      </c>
      <c r="B157" s="7" t="s">
        <v>151</v>
      </c>
      <c r="C157" s="6">
        <v>155</v>
      </c>
      <c r="D157" s="24">
        <f>hoso!D158/hoso!C158</f>
        <v>0.025806451612903226</v>
      </c>
      <c r="E157" s="24">
        <f>hoso!E158/hoso!C158</f>
        <v>0</v>
      </c>
      <c r="F157" s="24">
        <f>hoso!F158/(hoso!D158+hoso!E158)</f>
        <v>0.5</v>
      </c>
      <c r="G157" s="33">
        <v>417</v>
      </c>
      <c r="H157" s="27"/>
    </row>
    <row r="158" spans="1:8" ht="17.25" customHeight="1">
      <c r="A158" s="6">
        <v>122</v>
      </c>
      <c r="B158" s="7" t="s">
        <v>152</v>
      </c>
      <c r="C158" s="6">
        <v>155</v>
      </c>
      <c r="D158" s="24">
        <f>hoso!D159/hoso!C159</f>
        <v>0.025806451612903226</v>
      </c>
      <c r="E158" s="24">
        <f>hoso!E159/hoso!C159</f>
        <v>0</v>
      </c>
      <c r="F158" s="24">
        <f>hoso!F159/(hoso!D159+hoso!E159)</f>
        <v>0.5</v>
      </c>
      <c r="G158" s="33">
        <v>56</v>
      </c>
      <c r="H158" s="27"/>
    </row>
    <row r="159" spans="1:8" ht="17.25" customHeight="1">
      <c r="A159" s="6">
        <v>123</v>
      </c>
      <c r="B159" s="7" t="s">
        <v>153</v>
      </c>
      <c r="C159" s="6">
        <v>155</v>
      </c>
      <c r="D159" s="24">
        <f>hoso!D160/hoso!C160</f>
        <v>0.025806451612903226</v>
      </c>
      <c r="E159" s="24">
        <f>hoso!E160/hoso!C160</f>
        <v>0</v>
      </c>
      <c r="F159" s="24">
        <f>hoso!F160/(hoso!D160+hoso!E160)</f>
        <v>0.5</v>
      </c>
      <c r="G159" s="33">
        <v>151</v>
      </c>
      <c r="H159" s="27"/>
    </row>
    <row r="160" spans="1:8" ht="17.25" customHeight="1">
      <c r="A160" s="6">
        <v>124</v>
      </c>
      <c r="B160" s="7" t="s">
        <v>154</v>
      </c>
      <c r="C160" s="6">
        <v>155</v>
      </c>
      <c r="D160" s="24">
        <f>hoso!D161/hoso!C161</f>
        <v>0.025806451612903226</v>
      </c>
      <c r="E160" s="24">
        <f>hoso!E161/hoso!C161</f>
        <v>0</v>
      </c>
      <c r="F160" s="24">
        <f>hoso!F161/(hoso!D161+hoso!E161)</f>
        <v>0.5</v>
      </c>
      <c r="G160" s="33">
        <v>291</v>
      </c>
      <c r="H160" s="27"/>
    </row>
    <row r="161" spans="1:8" ht="17.25" customHeight="1">
      <c r="A161" s="6">
        <v>125</v>
      </c>
      <c r="B161" s="7" t="s">
        <v>155</v>
      </c>
      <c r="C161" s="6">
        <v>155</v>
      </c>
      <c r="D161" s="24">
        <f>hoso!D162/hoso!C162</f>
        <v>0.025806451612903226</v>
      </c>
      <c r="E161" s="24">
        <f>hoso!E162/hoso!C162</f>
        <v>0</v>
      </c>
      <c r="F161" s="24">
        <f>hoso!F162/(hoso!D162+hoso!E162)</f>
        <v>0.5</v>
      </c>
      <c r="G161" s="33">
        <v>38</v>
      </c>
      <c r="H161" s="27"/>
    </row>
    <row r="162" spans="1:8" ht="17.25" customHeight="1">
      <c r="A162" s="6">
        <v>126</v>
      </c>
      <c r="B162" s="7" t="s">
        <v>156</v>
      </c>
      <c r="C162" s="6">
        <v>155</v>
      </c>
      <c r="D162" s="24">
        <f>hoso!D163/hoso!C163</f>
        <v>0.025806451612903226</v>
      </c>
      <c r="E162" s="24">
        <f>hoso!E163/hoso!C163</f>
        <v>0</v>
      </c>
      <c r="F162" s="24">
        <f>hoso!F163/(hoso!D163+hoso!E163)</f>
        <v>0.5</v>
      </c>
      <c r="G162" s="33">
        <v>546</v>
      </c>
      <c r="H162" s="27"/>
    </row>
    <row r="163" spans="1:8" ht="17.25" customHeight="1">
      <c r="A163" s="6">
        <v>127</v>
      </c>
      <c r="B163" s="7" t="s">
        <v>157</v>
      </c>
      <c r="C163" s="6">
        <v>155</v>
      </c>
      <c r="D163" s="24">
        <f>hoso!D164/hoso!C164</f>
        <v>0.025806451612903226</v>
      </c>
      <c r="E163" s="24">
        <f>hoso!E164/hoso!C164</f>
        <v>0</v>
      </c>
      <c r="F163" s="24">
        <f>hoso!F164/(hoso!D164+hoso!E164)</f>
        <v>0.5</v>
      </c>
      <c r="G163" s="33">
        <v>166</v>
      </c>
      <c r="H163" s="27"/>
    </row>
    <row r="164" spans="1:8" ht="17.25" customHeight="1">
      <c r="A164" s="6">
        <v>128</v>
      </c>
      <c r="B164" s="7" t="s">
        <v>158</v>
      </c>
      <c r="C164" s="6">
        <v>155</v>
      </c>
      <c r="D164" s="24">
        <f>hoso!D165/hoso!C165</f>
        <v>0.025806451612903226</v>
      </c>
      <c r="E164" s="24">
        <f>hoso!E165/hoso!C165</f>
        <v>0</v>
      </c>
      <c r="F164" s="24">
        <f>hoso!F165/(hoso!D165+hoso!E165)</f>
        <v>0.5</v>
      </c>
      <c r="G164" s="33">
        <v>146</v>
      </c>
      <c r="H164" s="27">
        <f>hoso!H165/hoso!I165</f>
        <v>0.025</v>
      </c>
    </row>
    <row r="165" spans="1:8" ht="17.25" customHeight="1">
      <c r="A165" s="6">
        <v>129</v>
      </c>
      <c r="B165" s="7" t="s">
        <v>159</v>
      </c>
      <c r="C165" s="6">
        <v>155</v>
      </c>
      <c r="D165" s="24">
        <f>hoso!D166/hoso!C166</f>
        <v>0.025806451612903226</v>
      </c>
      <c r="E165" s="24">
        <f>hoso!E166/hoso!C166</f>
        <v>0</v>
      </c>
      <c r="F165" s="24">
        <f>hoso!F166/(hoso!D166+hoso!E166)</f>
        <v>0.5</v>
      </c>
      <c r="G165" s="33">
        <v>355</v>
      </c>
      <c r="H165" s="27"/>
    </row>
    <row r="167" spans="4:5" ht="15">
      <c r="D167" s="11"/>
      <c r="E167" s="12"/>
    </row>
    <row r="171" spans="4:5" ht="15">
      <c r="D171" s="39"/>
      <c r="E171" s="40"/>
    </row>
  </sheetData>
  <sheetProtection/>
  <mergeCells count="10">
    <mergeCell ref="H4:H5"/>
    <mergeCell ref="D171:E171"/>
    <mergeCell ref="A1:H1"/>
    <mergeCell ref="A2:H2"/>
    <mergeCell ref="A4:A5"/>
    <mergeCell ref="B4:B5"/>
    <mergeCell ref="C4:C5"/>
    <mergeCell ref="D4:E4"/>
    <mergeCell ref="F4:F5"/>
    <mergeCell ref="G4:G5"/>
  </mergeCells>
  <printOptions/>
  <pageMargins left="0.25" right="0.25" top="0.75" bottom="0.75" header="0.25" footer="0.2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62"/>
  <sheetViews>
    <sheetView zoomScale="85" zoomScaleNormal="85" zoomScalePageLayoutView="0" workbookViewId="0" topLeftCell="A1">
      <selection activeCell="G10" sqref="G10"/>
    </sheetView>
  </sheetViews>
  <sheetFormatPr defaultColWidth="9.140625" defaultRowHeight="12.75"/>
  <cols>
    <col min="1" max="1" width="4.8515625" style="1" customWidth="1"/>
    <col min="2" max="2" width="5.421875" style="1" customWidth="1"/>
    <col min="3" max="3" width="56.140625" style="1" customWidth="1"/>
    <col min="4" max="5" width="9.140625" style="1" customWidth="1"/>
    <col min="6" max="6" width="31.57421875" style="1" customWidth="1"/>
    <col min="7" max="7" width="17.140625" style="1" customWidth="1"/>
    <col min="8" max="16384" width="9.140625" style="1" customWidth="1"/>
  </cols>
  <sheetData>
    <row r="1" spans="1:7" ht="23.25" customHeight="1">
      <c r="A1" s="50" t="s">
        <v>244</v>
      </c>
      <c r="B1" s="51"/>
      <c r="C1" s="51"/>
      <c r="D1" s="51"/>
      <c r="E1" s="51"/>
      <c r="F1" s="51"/>
      <c r="G1" s="51"/>
    </row>
    <row r="2" spans="1:7" ht="15.75" customHeight="1">
      <c r="A2" s="52" t="s">
        <v>241</v>
      </c>
      <c r="B2" s="42"/>
      <c r="C2" s="42"/>
      <c r="D2" s="42"/>
      <c r="E2" s="42"/>
      <c r="F2" s="42"/>
      <c r="G2" s="42"/>
    </row>
    <row r="4" spans="1:7" s="9" customFormat="1" ht="30" customHeight="1">
      <c r="A4" s="53" t="s">
        <v>182</v>
      </c>
      <c r="B4" s="47" t="s">
        <v>0</v>
      </c>
      <c r="C4" s="53" t="s">
        <v>183</v>
      </c>
      <c r="D4" s="53" t="s">
        <v>184</v>
      </c>
      <c r="E4" s="53"/>
      <c r="F4" s="53" t="s">
        <v>185</v>
      </c>
      <c r="G4" s="53" t="s">
        <v>253</v>
      </c>
    </row>
    <row r="5" spans="1:7" s="9" customFormat="1" ht="3" customHeight="1">
      <c r="A5" s="53"/>
      <c r="B5" s="48"/>
      <c r="C5" s="53"/>
      <c r="D5" s="53"/>
      <c r="E5" s="53"/>
      <c r="F5" s="53"/>
      <c r="G5" s="53"/>
    </row>
    <row r="6" spans="1:7" s="9" customFormat="1" ht="6.75" customHeight="1">
      <c r="A6" s="53"/>
      <c r="B6" s="48"/>
      <c r="C6" s="53"/>
      <c r="D6" s="53"/>
      <c r="E6" s="53"/>
      <c r="F6" s="53"/>
      <c r="G6" s="53"/>
    </row>
    <row r="7" spans="1:7" s="9" customFormat="1" ht="28.5">
      <c r="A7" s="53"/>
      <c r="B7" s="49"/>
      <c r="C7" s="53"/>
      <c r="D7" s="3" t="s">
        <v>168</v>
      </c>
      <c r="E7" s="3" t="s">
        <v>169</v>
      </c>
      <c r="F7" s="53"/>
      <c r="G7" s="53"/>
    </row>
    <row r="8" spans="1:7" ht="21" customHeight="1">
      <c r="A8" s="3"/>
      <c r="B8" s="3" t="s">
        <v>162</v>
      </c>
      <c r="C8" s="32" t="s">
        <v>186</v>
      </c>
      <c r="D8" s="6"/>
      <c r="E8" s="6"/>
      <c r="F8" s="6"/>
      <c r="G8" s="6"/>
    </row>
    <row r="9" spans="1:7" ht="21" customHeight="1">
      <c r="A9" s="6"/>
      <c r="B9" s="6"/>
      <c r="C9" s="32" t="s">
        <v>187</v>
      </c>
      <c r="D9" s="6"/>
      <c r="E9" s="6"/>
      <c r="F9" s="6"/>
      <c r="G9" s="6"/>
    </row>
    <row r="10" spans="1:7" ht="64.5" customHeight="1">
      <c r="A10" s="6">
        <v>1</v>
      </c>
      <c r="B10" s="6">
        <v>1</v>
      </c>
      <c r="C10" s="30" t="s">
        <v>188</v>
      </c>
      <c r="D10" s="6" t="s">
        <v>189</v>
      </c>
      <c r="E10" s="6"/>
      <c r="F10" s="6" t="s">
        <v>190</v>
      </c>
      <c r="G10" s="6"/>
    </row>
    <row r="11" spans="1:7" ht="63.75" customHeight="1">
      <c r="A11" s="6">
        <v>2</v>
      </c>
      <c r="B11" s="6">
        <v>2</v>
      </c>
      <c r="C11" s="30" t="s">
        <v>191</v>
      </c>
      <c r="D11" s="6"/>
      <c r="E11" s="6" t="s">
        <v>189</v>
      </c>
      <c r="F11" s="6" t="s">
        <v>190</v>
      </c>
      <c r="G11" s="6"/>
    </row>
    <row r="12" spans="1:7" ht="34.5" customHeight="1">
      <c r="A12" s="6">
        <v>3</v>
      </c>
      <c r="B12" s="6">
        <v>3</v>
      </c>
      <c r="C12" s="30" t="s">
        <v>192</v>
      </c>
      <c r="D12" s="6"/>
      <c r="E12" s="6" t="s">
        <v>189</v>
      </c>
      <c r="F12" s="6" t="s">
        <v>190</v>
      </c>
      <c r="G12" s="6"/>
    </row>
    <row r="13" spans="1:7" ht="34.5" customHeight="1">
      <c r="A13" s="6">
        <v>4</v>
      </c>
      <c r="B13" s="6">
        <v>4</v>
      </c>
      <c r="C13" s="30" t="s">
        <v>193</v>
      </c>
      <c r="D13" s="6"/>
      <c r="E13" s="6" t="s">
        <v>189</v>
      </c>
      <c r="F13" s="6" t="s">
        <v>190</v>
      </c>
      <c r="G13" s="6"/>
    </row>
    <row r="14" spans="1:7" ht="61.5" customHeight="1">
      <c r="A14" s="6">
        <v>5</v>
      </c>
      <c r="B14" s="6">
        <v>5</v>
      </c>
      <c r="C14" s="30" t="s">
        <v>194</v>
      </c>
      <c r="D14" s="6"/>
      <c r="E14" s="6" t="s">
        <v>189</v>
      </c>
      <c r="F14" s="6" t="s">
        <v>190</v>
      </c>
      <c r="G14" s="6"/>
    </row>
    <row r="15" spans="1:7" ht="63" customHeight="1">
      <c r="A15" s="6">
        <v>6</v>
      </c>
      <c r="B15" s="6">
        <v>6</v>
      </c>
      <c r="C15" s="30" t="s">
        <v>195</v>
      </c>
      <c r="D15" s="6"/>
      <c r="E15" s="6" t="s">
        <v>189</v>
      </c>
      <c r="F15" s="6" t="s">
        <v>190</v>
      </c>
      <c r="G15" s="6"/>
    </row>
    <row r="16" spans="1:7" ht="30">
      <c r="A16" s="6">
        <v>7</v>
      </c>
      <c r="B16" s="6">
        <v>7</v>
      </c>
      <c r="C16" s="30" t="s">
        <v>196</v>
      </c>
      <c r="D16" s="6"/>
      <c r="E16" s="6" t="s">
        <v>189</v>
      </c>
      <c r="F16" s="6" t="s">
        <v>190</v>
      </c>
      <c r="G16" s="6"/>
    </row>
    <row r="17" spans="1:7" ht="15">
      <c r="A17" s="6"/>
      <c r="B17" s="6"/>
      <c r="C17" s="32" t="s">
        <v>245</v>
      </c>
      <c r="D17" s="6"/>
      <c r="E17" s="6"/>
      <c r="F17" s="6"/>
      <c r="G17" s="6"/>
    </row>
    <row r="18" spans="1:7" ht="49.5" customHeight="1">
      <c r="A18" s="6">
        <v>8</v>
      </c>
      <c r="B18" s="6">
        <v>8</v>
      </c>
      <c r="C18" s="30" t="s">
        <v>246</v>
      </c>
      <c r="D18" s="6" t="s">
        <v>189</v>
      </c>
      <c r="E18" s="6"/>
      <c r="F18" s="6" t="s">
        <v>251</v>
      </c>
      <c r="G18" s="6"/>
    </row>
    <row r="19" spans="1:7" ht="45">
      <c r="A19" s="6">
        <v>9</v>
      </c>
      <c r="B19" s="6">
        <v>9</v>
      </c>
      <c r="C19" s="30" t="s">
        <v>247</v>
      </c>
      <c r="D19" s="6" t="s">
        <v>248</v>
      </c>
      <c r="E19" s="6"/>
      <c r="F19" s="6" t="s">
        <v>251</v>
      </c>
      <c r="G19" s="6"/>
    </row>
    <row r="20" spans="1:7" ht="15">
      <c r="A20" s="6"/>
      <c r="B20" s="6"/>
      <c r="C20" s="30"/>
      <c r="D20" s="6"/>
      <c r="E20" s="6"/>
      <c r="F20" s="6"/>
      <c r="G20" s="6"/>
    </row>
    <row r="21" spans="1:7" ht="19.5" customHeight="1">
      <c r="A21" s="6"/>
      <c r="B21" s="3" t="s">
        <v>164</v>
      </c>
      <c r="C21" s="32" t="s">
        <v>197</v>
      </c>
      <c r="D21" s="6"/>
      <c r="E21" s="6"/>
      <c r="F21" s="6"/>
      <c r="G21" s="6"/>
    </row>
    <row r="22" spans="1:7" ht="20.25" customHeight="1">
      <c r="A22" s="6"/>
      <c r="B22" s="3"/>
      <c r="C22" s="32" t="s">
        <v>198</v>
      </c>
      <c r="D22" s="6"/>
      <c r="E22" s="6"/>
      <c r="F22" s="6"/>
      <c r="G22" s="6"/>
    </row>
    <row r="23" spans="1:7" ht="35.25" customHeight="1">
      <c r="A23" s="6">
        <v>10</v>
      </c>
      <c r="B23" s="6">
        <v>1</v>
      </c>
      <c r="C23" s="30" t="s">
        <v>199</v>
      </c>
      <c r="D23" s="6"/>
      <c r="E23" s="6" t="s">
        <v>189</v>
      </c>
      <c r="F23" s="6" t="s">
        <v>190</v>
      </c>
      <c r="G23" s="6"/>
    </row>
    <row r="24" spans="1:7" ht="42.75" customHeight="1">
      <c r="A24" s="6">
        <v>11</v>
      </c>
      <c r="B24" s="6">
        <v>2</v>
      </c>
      <c r="C24" s="30" t="s">
        <v>200</v>
      </c>
      <c r="D24" s="6"/>
      <c r="E24" s="6" t="s">
        <v>189</v>
      </c>
      <c r="F24" s="6" t="s">
        <v>190</v>
      </c>
      <c r="G24" s="6"/>
    </row>
    <row r="25" spans="1:7" ht="21" customHeight="1">
      <c r="A25" s="6"/>
      <c r="B25" s="3" t="s">
        <v>166</v>
      </c>
      <c r="C25" s="32" t="s">
        <v>201</v>
      </c>
      <c r="D25" s="6"/>
      <c r="E25" s="6"/>
      <c r="F25" s="6"/>
      <c r="G25" s="6"/>
    </row>
    <row r="26" spans="1:7" ht="21" customHeight="1">
      <c r="A26" s="6"/>
      <c r="B26" s="3"/>
      <c r="C26" s="32" t="s">
        <v>202</v>
      </c>
      <c r="D26" s="6"/>
      <c r="E26" s="6"/>
      <c r="F26" s="6"/>
      <c r="G26" s="6"/>
    </row>
    <row r="27" spans="1:7" ht="32.25" customHeight="1">
      <c r="A27" s="6">
        <v>12</v>
      </c>
      <c r="B27" s="6">
        <v>1</v>
      </c>
      <c r="C27" s="29" t="s">
        <v>203</v>
      </c>
      <c r="D27" s="6"/>
      <c r="E27" s="6" t="s">
        <v>189</v>
      </c>
      <c r="F27" s="6" t="s">
        <v>190</v>
      </c>
      <c r="G27" s="6"/>
    </row>
    <row r="28" spans="1:7" ht="21" customHeight="1">
      <c r="A28" s="6"/>
      <c r="B28" s="6"/>
      <c r="C28" s="31" t="s">
        <v>204</v>
      </c>
      <c r="D28" s="6"/>
      <c r="E28" s="6"/>
      <c r="F28" s="6"/>
      <c r="G28" s="6"/>
    </row>
    <row r="29" spans="1:7" ht="30" customHeight="1">
      <c r="A29" s="6">
        <v>13</v>
      </c>
      <c r="B29" s="6">
        <v>2</v>
      </c>
      <c r="C29" s="29" t="s">
        <v>205</v>
      </c>
      <c r="D29" s="6"/>
      <c r="E29" s="6" t="s">
        <v>189</v>
      </c>
      <c r="F29" s="6" t="s">
        <v>190</v>
      </c>
      <c r="G29" s="6"/>
    </row>
    <row r="30" spans="1:7" ht="21" customHeight="1">
      <c r="A30" s="6"/>
      <c r="B30" s="3" t="s">
        <v>206</v>
      </c>
      <c r="C30" s="32" t="s">
        <v>207</v>
      </c>
      <c r="D30" s="6"/>
      <c r="E30" s="6"/>
      <c r="F30" s="6"/>
      <c r="G30" s="6"/>
    </row>
    <row r="31" spans="1:7" ht="21" customHeight="1">
      <c r="A31" s="6"/>
      <c r="B31" s="3"/>
      <c r="C31" s="32" t="s">
        <v>208</v>
      </c>
      <c r="D31" s="6"/>
      <c r="E31" s="6"/>
      <c r="F31" s="6"/>
      <c r="G31" s="6"/>
    </row>
    <row r="32" spans="1:7" ht="36.75" customHeight="1">
      <c r="A32" s="6">
        <v>14</v>
      </c>
      <c r="B32" s="6">
        <v>1</v>
      </c>
      <c r="C32" s="30" t="s">
        <v>209</v>
      </c>
      <c r="D32" s="6" t="s">
        <v>189</v>
      </c>
      <c r="E32" s="6"/>
      <c r="F32" s="6" t="s">
        <v>190</v>
      </c>
      <c r="G32" s="6"/>
    </row>
    <row r="33" spans="1:7" ht="30.75" customHeight="1">
      <c r="A33" s="6">
        <v>15</v>
      </c>
      <c r="B33" s="6">
        <v>2</v>
      </c>
      <c r="C33" s="30" t="s">
        <v>210</v>
      </c>
      <c r="D33" s="6" t="s">
        <v>189</v>
      </c>
      <c r="E33" s="6"/>
      <c r="F33" s="6" t="s">
        <v>190</v>
      </c>
      <c r="G33" s="6"/>
    </row>
    <row r="34" spans="1:7" ht="21" customHeight="1">
      <c r="A34" s="6"/>
      <c r="B34" s="6"/>
      <c r="C34" s="32" t="s">
        <v>211</v>
      </c>
      <c r="D34" s="6"/>
      <c r="E34" s="6"/>
      <c r="F34" s="6"/>
      <c r="G34" s="6"/>
    </row>
    <row r="35" spans="1:7" ht="33" customHeight="1">
      <c r="A35" s="6">
        <v>16</v>
      </c>
      <c r="B35" s="6">
        <v>3</v>
      </c>
      <c r="C35" s="30" t="s">
        <v>212</v>
      </c>
      <c r="D35" s="6"/>
      <c r="E35" s="6" t="s">
        <v>189</v>
      </c>
      <c r="F35" s="6" t="s">
        <v>190</v>
      </c>
      <c r="G35" s="6"/>
    </row>
    <row r="36" spans="1:7" ht="35.25" customHeight="1">
      <c r="A36" s="6">
        <v>17</v>
      </c>
      <c r="B36" s="6">
        <v>4</v>
      </c>
      <c r="C36" s="30" t="s">
        <v>213</v>
      </c>
      <c r="D36" s="6"/>
      <c r="E36" s="6" t="s">
        <v>189</v>
      </c>
      <c r="F36" s="6" t="s">
        <v>190</v>
      </c>
      <c r="G36" s="6"/>
    </row>
    <row r="37" spans="1:7" ht="21" customHeight="1">
      <c r="A37" s="6"/>
      <c r="B37" s="6"/>
      <c r="C37" s="32" t="s">
        <v>214</v>
      </c>
      <c r="D37" s="6"/>
      <c r="E37" s="6"/>
      <c r="F37" s="6"/>
      <c r="G37" s="6"/>
    </row>
    <row r="38" spans="1:7" ht="45">
      <c r="A38" s="6">
        <v>18</v>
      </c>
      <c r="B38" s="6">
        <v>5</v>
      </c>
      <c r="C38" s="30" t="s">
        <v>215</v>
      </c>
      <c r="D38" s="6" t="s">
        <v>189</v>
      </c>
      <c r="E38" s="6"/>
      <c r="F38" s="6" t="s">
        <v>190</v>
      </c>
      <c r="G38" s="6"/>
    </row>
    <row r="39" spans="1:7" ht="152.25" customHeight="1">
      <c r="A39" s="6">
        <v>19</v>
      </c>
      <c r="B39" s="6">
        <v>6</v>
      </c>
      <c r="C39" s="30" t="s">
        <v>249</v>
      </c>
      <c r="D39" s="6" t="s">
        <v>189</v>
      </c>
      <c r="E39" s="6"/>
      <c r="F39" s="6" t="s">
        <v>252</v>
      </c>
      <c r="G39" s="6"/>
    </row>
    <row r="40" spans="1:7" ht="159" customHeight="1">
      <c r="A40" s="6">
        <v>20</v>
      </c>
      <c r="B40" s="6">
        <v>7</v>
      </c>
      <c r="C40" s="30" t="s">
        <v>250</v>
      </c>
      <c r="D40" s="6" t="s">
        <v>189</v>
      </c>
      <c r="E40" s="6"/>
      <c r="F40" s="6" t="s">
        <v>252</v>
      </c>
      <c r="G40" s="6"/>
    </row>
    <row r="41" spans="1:7" ht="21" customHeight="1">
      <c r="A41" s="6"/>
      <c r="B41" s="3" t="s">
        <v>239</v>
      </c>
      <c r="C41" s="32" t="s">
        <v>216</v>
      </c>
      <c r="D41" s="6"/>
      <c r="E41" s="6"/>
      <c r="F41" s="6"/>
      <c r="G41" s="6"/>
    </row>
    <row r="42" spans="1:7" ht="21" customHeight="1">
      <c r="A42" s="6"/>
      <c r="B42" s="3"/>
      <c r="C42" s="32" t="s">
        <v>217</v>
      </c>
      <c r="D42" s="6"/>
      <c r="E42" s="6"/>
      <c r="F42" s="6"/>
      <c r="G42" s="6"/>
    </row>
    <row r="43" spans="1:7" ht="49.5" customHeight="1">
      <c r="A43" s="6">
        <v>21</v>
      </c>
      <c r="B43" s="6">
        <v>1</v>
      </c>
      <c r="C43" s="30" t="s">
        <v>218</v>
      </c>
      <c r="D43" s="6" t="s">
        <v>189</v>
      </c>
      <c r="E43" s="6"/>
      <c r="F43" s="6" t="s">
        <v>219</v>
      </c>
      <c r="G43" s="6"/>
    </row>
    <row r="44" spans="1:7" ht="30">
      <c r="A44" s="6">
        <v>22</v>
      </c>
      <c r="B44" s="6">
        <v>2</v>
      </c>
      <c r="C44" s="30" t="s">
        <v>220</v>
      </c>
      <c r="D44" s="6" t="s">
        <v>189</v>
      </c>
      <c r="E44" s="6"/>
      <c r="F44" s="6" t="s">
        <v>219</v>
      </c>
      <c r="G44" s="6"/>
    </row>
    <row r="45" spans="1:7" ht="30">
      <c r="A45" s="6">
        <v>23</v>
      </c>
      <c r="B45" s="6">
        <v>3</v>
      </c>
      <c r="C45" s="30" t="s">
        <v>221</v>
      </c>
      <c r="D45" s="6" t="s">
        <v>189</v>
      </c>
      <c r="E45" s="6"/>
      <c r="F45" s="6" t="s">
        <v>219</v>
      </c>
      <c r="G45" s="6"/>
    </row>
    <row r="46" spans="1:7" ht="30">
      <c r="A46" s="6">
        <v>24</v>
      </c>
      <c r="B46" s="6">
        <v>4</v>
      </c>
      <c r="C46" s="30" t="s">
        <v>222</v>
      </c>
      <c r="D46" s="6" t="s">
        <v>189</v>
      </c>
      <c r="E46" s="6"/>
      <c r="F46" s="6" t="s">
        <v>219</v>
      </c>
      <c r="G46" s="6"/>
    </row>
    <row r="47" spans="1:7" ht="30">
      <c r="A47" s="6">
        <v>25</v>
      </c>
      <c r="B47" s="6">
        <v>5</v>
      </c>
      <c r="C47" s="30" t="s">
        <v>223</v>
      </c>
      <c r="D47" s="6" t="s">
        <v>189</v>
      </c>
      <c r="E47" s="6"/>
      <c r="F47" s="6" t="s">
        <v>219</v>
      </c>
      <c r="G47" s="6"/>
    </row>
    <row r="48" spans="1:7" ht="20.25" customHeight="1">
      <c r="A48" s="6"/>
      <c r="B48" s="6"/>
      <c r="C48" s="32" t="s">
        <v>224</v>
      </c>
      <c r="D48" s="6"/>
      <c r="E48" s="6"/>
      <c r="F48" s="6"/>
      <c r="G48" s="6"/>
    </row>
    <row r="49" spans="1:7" ht="45">
      <c r="A49" s="6">
        <v>26</v>
      </c>
      <c r="B49" s="6">
        <v>6</v>
      </c>
      <c r="C49" s="30" t="s">
        <v>225</v>
      </c>
      <c r="D49" s="6" t="s">
        <v>189</v>
      </c>
      <c r="E49" s="6"/>
      <c r="F49" s="6" t="s">
        <v>226</v>
      </c>
      <c r="G49" s="6"/>
    </row>
    <row r="50" spans="1:7" ht="21" customHeight="1">
      <c r="A50" s="6"/>
      <c r="B50" s="6"/>
      <c r="C50" s="32" t="s">
        <v>227</v>
      </c>
      <c r="D50" s="6"/>
      <c r="E50" s="6"/>
      <c r="F50" s="6"/>
      <c r="G50" s="6"/>
    </row>
    <row r="51" spans="1:7" ht="30">
      <c r="A51" s="6">
        <v>27</v>
      </c>
      <c r="B51" s="6">
        <v>7</v>
      </c>
      <c r="C51" s="30" t="s">
        <v>228</v>
      </c>
      <c r="D51" s="6" t="s">
        <v>189</v>
      </c>
      <c r="E51" s="6"/>
      <c r="F51" s="6" t="s">
        <v>219</v>
      </c>
      <c r="G51" s="6"/>
    </row>
    <row r="52" spans="1:7" ht="30">
      <c r="A52" s="6">
        <v>28</v>
      </c>
      <c r="B52" s="6">
        <v>8</v>
      </c>
      <c r="C52" s="30" t="s">
        <v>228</v>
      </c>
      <c r="D52" s="6" t="s">
        <v>189</v>
      </c>
      <c r="E52" s="6"/>
      <c r="F52" s="6" t="s">
        <v>219</v>
      </c>
      <c r="G52" s="6"/>
    </row>
    <row r="53" spans="1:7" ht="30">
      <c r="A53" s="6">
        <v>29</v>
      </c>
      <c r="B53" s="6">
        <v>9</v>
      </c>
      <c r="C53" s="30" t="s">
        <v>229</v>
      </c>
      <c r="D53" s="6" t="s">
        <v>189</v>
      </c>
      <c r="E53" s="6"/>
      <c r="F53" s="6" t="s">
        <v>219</v>
      </c>
      <c r="G53" s="6"/>
    </row>
    <row r="54" spans="1:7" ht="21.75" customHeight="1">
      <c r="A54" s="6"/>
      <c r="B54" s="6"/>
      <c r="C54" s="32" t="s">
        <v>230</v>
      </c>
      <c r="D54" s="6"/>
      <c r="E54" s="6"/>
      <c r="F54" s="6"/>
      <c r="G54" s="6"/>
    </row>
    <row r="55" spans="1:7" ht="30">
      <c r="A55" s="6">
        <v>30</v>
      </c>
      <c r="B55" s="6">
        <v>10</v>
      </c>
      <c r="C55" s="30" t="s">
        <v>231</v>
      </c>
      <c r="D55" s="6" t="s">
        <v>189</v>
      </c>
      <c r="E55" s="6"/>
      <c r="F55" s="6" t="s">
        <v>219</v>
      </c>
      <c r="G55" s="6"/>
    </row>
    <row r="56" spans="1:7" ht="22.5" customHeight="1">
      <c r="A56" s="6"/>
      <c r="B56" s="6"/>
      <c r="C56" s="32" t="s">
        <v>232</v>
      </c>
      <c r="D56" s="6"/>
      <c r="E56" s="6"/>
      <c r="F56" s="6"/>
      <c r="G56" s="6"/>
    </row>
    <row r="57" spans="1:7" ht="30">
      <c r="A57" s="6">
        <v>31</v>
      </c>
      <c r="B57" s="6">
        <v>11</v>
      </c>
      <c r="C57" s="30" t="s">
        <v>233</v>
      </c>
      <c r="D57" s="6"/>
      <c r="E57" s="6" t="s">
        <v>189</v>
      </c>
      <c r="F57" s="6" t="s">
        <v>219</v>
      </c>
      <c r="G57" s="6"/>
    </row>
    <row r="58" spans="1:7" ht="30">
      <c r="A58" s="6">
        <v>32</v>
      </c>
      <c r="B58" s="6">
        <v>12</v>
      </c>
      <c r="C58" s="30" t="s">
        <v>234</v>
      </c>
      <c r="D58" s="6"/>
      <c r="E58" s="6" t="s">
        <v>189</v>
      </c>
      <c r="F58" s="6" t="s">
        <v>219</v>
      </c>
      <c r="G58" s="6"/>
    </row>
    <row r="59" spans="1:7" ht="30">
      <c r="A59" s="6">
        <v>33</v>
      </c>
      <c r="B59" s="6">
        <v>13</v>
      </c>
      <c r="C59" s="30" t="s">
        <v>235</v>
      </c>
      <c r="D59" s="6"/>
      <c r="E59" s="6" t="s">
        <v>189</v>
      </c>
      <c r="F59" s="6" t="s">
        <v>219</v>
      </c>
      <c r="G59" s="6"/>
    </row>
    <row r="60" spans="1:7" ht="30">
      <c r="A60" s="6">
        <v>34</v>
      </c>
      <c r="B60" s="6">
        <v>14</v>
      </c>
      <c r="C60" s="30" t="s">
        <v>236</v>
      </c>
      <c r="D60" s="6"/>
      <c r="E60" s="6" t="s">
        <v>189</v>
      </c>
      <c r="F60" s="6" t="s">
        <v>219</v>
      </c>
      <c r="G60" s="6"/>
    </row>
    <row r="61" spans="1:7" ht="23.25" customHeight="1">
      <c r="A61" s="6"/>
      <c r="B61" s="3" t="s">
        <v>240</v>
      </c>
      <c r="C61" s="32" t="s">
        <v>237</v>
      </c>
      <c r="D61" s="6"/>
      <c r="E61" s="6"/>
      <c r="F61" s="6"/>
      <c r="G61" s="6"/>
    </row>
    <row r="62" spans="1:7" ht="30">
      <c r="A62" s="6">
        <v>35</v>
      </c>
      <c r="B62" s="6">
        <v>1</v>
      </c>
      <c r="C62" s="30" t="s">
        <v>238</v>
      </c>
      <c r="D62" s="6"/>
      <c r="E62" s="6" t="s">
        <v>189</v>
      </c>
      <c r="F62" s="6" t="s">
        <v>190</v>
      </c>
      <c r="G62" s="6"/>
    </row>
  </sheetData>
  <sheetProtection/>
  <mergeCells count="8">
    <mergeCell ref="B4:B7"/>
    <mergeCell ref="A1:G1"/>
    <mergeCell ref="A2:G2"/>
    <mergeCell ref="A4:A7"/>
    <mergeCell ref="C4:C7"/>
    <mergeCell ref="D4:E6"/>
    <mergeCell ref="F4:F7"/>
    <mergeCell ref="G4:G7"/>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minh thai nguyen</dc:creator>
  <cp:keywords/>
  <dc:description/>
  <cp:lastModifiedBy>Nguyen </cp:lastModifiedBy>
  <cp:lastPrinted>2020-11-09T04:05:40Z</cp:lastPrinted>
  <dcterms:created xsi:type="dcterms:W3CDTF">2018-07-27T11:15:37Z</dcterms:created>
  <dcterms:modified xsi:type="dcterms:W3CDTF">2020-11-09T04:06:03Z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72ff0e7c-bff4-4598-8ac4-522b3b42a45a</vt:lpwstr>
  </property>
</Properties>
</file>