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115" windowHeight="7995" tabRatio="757" activeTab="3"/>
  </bookViews>
  <sheets>
    <sheet name="Bieu 1 TNX-TT" sheetId="1" r:id="rId1"/>
    <sheet name="Bieu 2 TNX-CHN" sheetId="2" r:id="rId2"/>
    <sheet name="3 TNX-LN" sheetId="4" r:id="rId3"/>
    <sheet name="4 TNX-THS" sheetId="5" r:id="rId4"/>
    <sheet name="5 TNX-DN" sheetId="6" r:id="rId5"/>
    <sheet name="6 TNX-CT" sheetId="3" r:id="rId6"/>
    <sheet name="Bieu 7.1 TNX-TL" sheetId="9" r:id="rId7"/>
    <sheet name="8 TNX-TH" sheetId="7" r:id="rId8"/>
  </sheets>
  <definedNames>
    <definedName name="_xlnm.Print_Titles" localSheetId="5">'6 TNX-CT'!$6:$7</definedName>
    <definedName name="_xlnm.Print_Titles" localSheetId="6">'Bieu 7.1 TNX-TL'!$7:$8</definedName>
  </definedNames>
  <calcPr calcId="125725"/>
</workbook>
</file>

<file path=xl/calcChain.xml><?xml version="1.0" encoding="utf-8"?>
<calcChain xmlns="http://schemas.openxmlformats.org/spreadsheetml/2006/main">
  <c r="C29" i="7"/>
  <c r="D31" i="9"/>
  <c r="E31"/>
  <c r="F31"/>
  <c r="G31"/>
  <c r="H31"/>
  <c r="I31"/>
  <c r="C31"/>
  <c r="J10"/>
  <c r="J11"/>
  <c r="J12"/>
  <c r="J13"/>
  <c r="J14"/>
  <c r="J15"/>
  <c r="J16"/>
  <c r="J17"/>
  <c r="J18"/>
  <c r="J19"/>
  <c r="J20"/>
  <c r="J21"/>
  <c r="J22"/>
  <c r="J23"/>
  <c r="J24"/>
  <c r="J25"/>
  <c r="J26"/>
  <c r="J27"/>
  <c r="J28"/>
  <c r="J29"/>
  <c r="J30"/>
  <c r="J9"/>
  <c r="E13" i="5"/>
  <c r="E9"/>
  <c r="E20"/>
  <c r="E16"/>
  <c r="E21"/>
  <c r="E17"/>
  <c r="E14"/>
  <c r="E10"/>
  <c r="J31" i="9" l="1"/>
  <c r="F11" i="4"/>
  <c r="F16"/>
  <c r="F17"/>
  <c r="F15"/>
  <c r="C18" i="7"/>
  <c r="C17"/>
  <c r="C16"/>
  <c r="F23" i="2"/>
  <c r="F10" l="1"/>
  <c r="F11"/>
  <c r="F12"/>
  <c r="F15"/>
  <c r="F21"/>
  <c r="C27" i="7" l="1"/>
  <c r="F30" i="1"/>
  <c r="F31"/>
  <c r="F32"/>
  <c r="F34"/>
  <c r="F38"/>
  <c r="F29"/>
  <c r="D30"/>
  <c r="D31"/>
  <c r="D32"/>
  <c r="D34"/>
  <c r="D38"/>
  <c r="D29"/>
  <c r="F19" l="1"/>
  <c r="F20"/>
  <c r="F22"/>
  <c r="F23"/>
  <c r="F24"/>
  <c r="F25"/>
  <c r="F26"/>
  <c r="F18"/>
  <c r="F13"/>
  <c r="F15"/>
  <c r="F11"/>
  <c r="D13"/>
  <c r="D15"/>
  <c r="D18"/>
  <c r="D19"/>
  <c r="D20"/>
  <c r="D22"/>
  <c r="D23"/>
  <c r="D24"/>
  <c r="D25"/>
  <c r="D26"/>
  <c r="D11"/>
  <c r="G9" i="3"/>
  <c r="G10"/>
  <c r="I10" s="1"/>
  <c r="K10" s="1"/>
  <c r="G11"/>
  <c r="I11" s="1"/>
  <c r="K11" s="1"/>
  <c r="G12"/>
  <c r="I12" s="1"/>
  <c r="K12" s="1"/>
  <c r="G13"/>
  <c r="I13" s="1"/>
  <c r="K13" s="1"/>
  <c r="G14"/>
  <c r="I14" s="1"/>
  <c r="K14" s="1"/>
  <c r="G15"/>
  <c r="I15" s="1"/>
  <c r="K15" s="1"/>
  <c r="G16"/>
  <c r="I16" s="1"/>
  <c r="K16" s="1"/>
  <c r="G17"/>
  <c r="I17" s="1"/>
  <c r="K17" s="1"/>
  <c r="G18"/>
  <c r="I18" s="1"/>
  <c r="K18" s="1"/>
  <c r="G19"/>
  <c r="I19" s="1"/>
  <c r="K19" s="1"/>
  <c r="G20"/>
  <c r="I20" s="1"/>
  <c r="K20" s="1"/>
  <c r="G21"/>
  <c r="I21" s="1"/>
  <c r="K21" s="1"/>
  <c r="G22"/>
  <c r="I22" s="1"/>
  <c r="K22" s="1"/>
  <c r="G23"/>
  <c r="I23" s="1"/>
  <c r="K23" s="1"/>
  <c r="G24"/>
  <c r="I24" s="1"/>
  <c r="K24" s="1"/>
  <c r="G25"/>
  <c r="I25" s="1"/>
  <c r="K25" s="1"/>
  <c r="G26"/>
  <c r="I26" s="1"/>
  <c r="K26" s="1"/>
  <c r="G27"/>
  <c r="I27" s="1"/>
  <c r="K27" s="1"/>
  <c r="G28"/>
  <c r="I28" s="1"/>
  <c r="K28" s="1"/>
  <c r="G29"/>
  <c r="I29" s="1"/>
  <c r="K29" s="1"/>
  <c r="G30"/>
  <c r="I30" s="1"/>
  <c r="K30" s="1"/>
  <c r="G31"/>
  <c r="I31" s="1"/>
  <c r="K31" s="1"/>
  <c r="G32"/>
  <c r="I32" s="1"/>
  <c r="K32" s="1"/>
  <c r="G33"/>
  <c r="I33" s="1"/>
  <c r="K33" s="1"/>
  <c r="G34"/>
  <c r="I34" s="1"/>
  <c r="K34" s="1"/>
  <c r="G35"/>
  <c r="I35" s="1"/>
  <c r="K35" s="1"/>
  <c r="G36"/>
  <c r="I36" s="1"/>
  <c r="K36" s="1"/>
  <c r="G37"/>
  <c r="I37" s="1"/>
  <c r="K37" s="1"/>
  <c r="G38"/>
  <c r="I38" s="1"/>
  <c r="K38" s="1"/>
  <c r="G39"/>
  <c r="I39" s="1"/>
  <c r="K39" s="1"/>
  <c r="G40"/>
  <c r="I40" s="1"/>
  <c r="K40" s="1"/>
  <c r="G41"/>
  <c r="I41" s="1"/>
  <c r="K41" s="1"/>
  <c r="G42"/>
  <c r="I42" s="1"/>
  <c r="K42" s="1"/>
  <c r="G43"/>
  <c r="I43" s="1"/>
  <c r="K43" s="1"/>
  <c r="G44"/>
  <c r="I44" s="1"/>
  <c r="K44" s="1"/>
  <c r="G45"/>
  <c r="I45" s="1"/>
  <c r="K45" s="1"/>
  <c r="G46"/>
  <c r="I46" s="1"/>
  <c r="K46" s="1"/>
  <c r="G47"/>
  <c r="I47" s="1"/>
  <c r="K47" s="1"/>
  <c r="G48"/>
  <c r="I48" s="1"/>
  <c r="K48" s="1"/>
  <c r="G49"/>
  <c r="I49" s="1"/>
  <c r="K49" s="1"/>
  <c r="G50"/>
  <c r="I50" s="1"/>
  <c r="K50" s="1"/>
  <c r="G51"/>
  <c r="I51" s="1"/>
  <c r="K51" s="1"/>
  <c r="G52"/>
  <c r="I52" s="1"/>
  <c r="K52" s="1"/>
  <c r="G53"/>
  <c r="I53" s="1"/>
  <c r="K53" s="1"/>
  <c r="G54"/>
  <c r="I54" s="1"/>
  <c r="K54" s="1"/>
  <c r="G55"/>
  <c r="I55" s="1"/>
  <c r="K55" s="1"/>
  <c r="G56"/>
  <c r="I56" s="1"/>
  <c r="K56" s="1"/>
  <c r="G57"/>
  <c r="I57" s="1"/>
  <c r="K57" s="1"/>
  <c r="G58"/>
  <c r="I58" s="1"/>
  <c r="K58" s="1"/>
  <c r="G59"/>
  <c r="I59" s="1"/>
  <c r="K59" s="1"/>
  <c r="G60"/>
  <c r="I60" s="1"/>
  <c r="K60" s="1"/>
  <c r="G61"/>
  <c r="I61" s="1"/>
  <c r="K61" s="1"/>
  <c r="G62"/>
  <c r="I62" s="1"/>
  <c r="K62" s="1"/>
  <c r="G63"/>
  <c r="I63" s="1"/>
  <c r="K63" s="1"/>
  <c r="G64"/>
  <c r="I64" s="1"/>
  <c r="K64" s="1"/>
  <c r="G65"/>
  <c r="I65" s="1"/>
  <c r="K65" s="1"/>
  <c r="G66"/>
  <c r="I66" s="1"/>
  <c r="K66" s="1"/>
  <c r="G67"/>
  <c r="I67" s="1"/>
  <c r="K67" s="1"/>
  <c r="G68"/>
  <c r="I68" s="1"/>
  <c r="K68" s="1"/>
  <c r="G69"/>
  <c r="I69" s="1"/>
  <c r="K69" s="1"/>
  <c r="G70"/>
  <c r="I70" s="1"/>
  <c r="K70" s="1"/>
  <c r="G71"/>
  <c r="I71" s="1"/>
  <c r="K71" s="1"/>
  <c r="G72"/>
  <c r="I72" s="1"/>
  <c r="K72" s="1"/>
  <c r="G73"/>
  <c r="I73" s="1"/>
  <c r="K73" s="1"/>
  <c r="G74"/>
  <c r="I74" s="1"/>
  <c r="K74" s="1"/>
  <c r="G75"/>
  <c r="I75" s="1"/>
  <c r="K75" s="1"/>
  <c r="G76"/>
  <c r="I76" s="1"/>
  <c r="K76" s="1"/>
  <c r="G77"/>
  <c r="I77" s="1"/>
  <c r="K77" s="1"/>
  <c r="G78"/>
  <c r="I78" s="1"/>
  <c r="K78" s="1"/>
  <c r="G79"/>
  <c r="I79" s="1"/>
  <c r="K79" s="1"/>
  <c r="G80"/>
  <c r="I80" s="1"/>
  <c r="K80" s="1"/>
  <c r="G81"/>
  <c r="I81" s="1"/>
  <c r="K81" s="1"/>
  <c r="G8"/>
  <c r="I8" s="1"/>
  <c r="C15" i="7"/>
  <c r="E22" i="5"/>
  <c r="E15"/>
  <c r="E25" s="1"/>
  <c r="C24" i="7" s="1"/>
  <c r="E8" i="5"/>
  <c r="F14" i="4"/>
  <c r="F9"/>
  <c r="F22" i="2"/>
  <c r="F18"/>
  <c r="F14"/>
  <c r="F9"/>
  <c r="F10" i="1"/>
  <c r="F9" s="1"/>
  <c r="F27"/>
  <c r="C25" i="7" l="1"/>
  <c r="C23" s="1"/>
  <c r="G88" i="3"/>
  <c r="I9"/>
  <c r="K9" s="1"/>
  <c r="F25" i="4"/>
  <c r="C21" i="7" s="1"/>
  <c r="C22" s="1"/>
  <c r="C20"/>
  <c r="F26" i="2"/>
  <c r="F41" i="1"/>
  <c r="C12" i="7" s="1"/>
  <c r="K8" i="3"/>
  <c r="I88" l="1"/>
  <c r="K88"/>
  <c r="C14" i="7"/>
  <c r="C13"/>
  <c r="C11" l="1"/>
  <c r="C10" s="1"/>
  <c r="C9" s="1"/>
  <c r="C28"/>
  <c r="C26" s="1"/>
  <c r="C30" l="1"/>
</calcChain>
</file>

<file path=xl/sharedStrings.xml><?xml version="1.0" encoding="utf-8"?>
<sst xmlns="http://schemas.openxmlformats.org/spreadsheetml/2006/main" count="639" uniqueCount="359">
  <si>
    <t>(Ký tên, đóng dấu)</t>
  </si>
  <si>
    <t>Biểu số 1: TNX-TT</t>
  </si>
  <si>
    <t xml:space="preserve">THU TRỒNG TRỌT CỦA XÃ </t>
  </si>
  <si>
    <t xml:space="preserve">Đơn vị báo cáo: </t>
  </si>
  <si>
    <t xml:space="preserve">Đơn vị nhận báo cáo: </t>
  </si>
  <si>
    <t>Tên sản phẩm</t>
  </si>
  <si>
    <t>Ghi chú</t>
  </si>
  <si>
    <t>A</t>
  </si>
  <si>
    <t>3(=(1x2)/10)</t>
  </si>
  <si>
    <t>5(=3x4)</t>
  </si>
  <si>
    <t>1. Cây hàng năm</t>
  </si>
  <si>
    <t>x</t>
  </si>
  <si>
    <t>- Lúa (hạt khô)</t>
  </si>
  <si>
    <t xml:space="preserve">  + Lúa tẻ đông xuân</t>
  </si>
  <si>
    <t xml:space="preserve">  + Lúa tẻ hè thu</t>
  </si>
  <si>
    <t xml:space="preserve">  + Lúa tẻ mùa/thu đông</t>
  </si>
  <si>
    <t xml:space="preserve">  + Lúa tẻ trên đất nương rẫy</t>
  </si>
  <si>
    <t xml:space="preserve">  + Lúa nếp</t>
  </si>
  <si>
    <t xml:space="preserve">  + Lúa đặc sản</t>
  </si>
  <si>
    <t xml:space="preserve">  + ….</t>
  </si>
  <si>
    <t>- Ngô/bắp</t>
  </si>
  <si>
    <t xml:space="preserve">- Khoai lang </t>
  </si>
  <si>
    <t>- Sắn/khoai mì</t>
  </si>
  <si>
    <t>- Mía</t>
  </si>
  <si>
    <t>- Lạc/đậu phộng</t>
  </si>
  <si>
    <t>- Đậu tương</t>
  </si>
  <si>
    <t>2. Cây lâu năm</t>
  </si>
  <si>
    <t>- Xoài</t>
  </si>
  <si>
    <t>- Chuối</t>
  </si>
  <si>
    <t>- Cam</t>
  </si>
  <si>
    <t>- Nhãn</t>
  </si>
  <si>
    <t>- Vải</t>
  </si>
  <si>
    <t>- Chôm chôm</t>
  </si>
  <si>
    <t>- Điều</t>
  </si>
  <si>
    <t>- Hồ tiêu</t>
  </si>
  <si>
    <t>- Cao su</t>
  </si>
  <si>
    <t>- Cà phê</t>
  </si>
  <si>
    <t>- Chè</t>
  </si>
  <si>
    <t>…..</t>
  </si>
  <si>
    <t>TỔNG SỐ</t>
  </si>
  <si>
    <t>Lưu ý:</t>
  </si>
  <si>
    <t>+ Không tính: sản phẩm dở dang, sản phẩm phụ trồng trọt, phần thu hoạch của người không phải là NKTTTT của xã cho dù có hoạt động sản xuất trồng trọt trên địa bàn xã.</t>
  </si>
  <si>
    <t>+ Tính cả phần thu hoạch từ sản xuất trồng trọt của NKTTTT của xã canh tác ở địa bàn ngoài xã.</t>
  </si>
  <si>
    <t xml:space="preserve">+ Đối với cây lâu năm trồng phân tán: cần quy đổi diện tích theo mật độ cây trồng thông dụng tại địa phương. Ví dụ: 1000 cây vải = 1ha. </t>
  </si>
  <si>
    <t>+ Với cây lâu năm cho thu bói: Sản phẩm thu bói được tính vào sản lượng nhưng diện tích không tính vào diện tích gieo trồng đã thu hoạch.</t>
  </si>
  <si>
    <t>+ Năng suất, đơn giá lấy theo thực tế bình quân năm tại địa phương (có thể tham khảo các cơ quan chuyên môn liên quan của huyện/TX).</t>
  </si>
  <si>
    <t>Người lập biểu</t>
  </si>
  <si>
    <t>(Ký, ghi rõ họ tên)</t>
  </si>
  <si>
    <t>Chủ tịch UBND Xã</t>
  </si>
  <si>
    <t>Diện tích gieo trồng đã thu hoạch (ha)</t>
  </si>
  <si>
    <t>Năng suất bình quân (tạ/ha)</t>
  </si>
  <si>
    <t>Sản lượng thu hoạch (tấn)</t>
  </si>
  <si>
    <t>Đơn giá (triệu đồng/tấn)</t>
  </si>
  <si>
    <t>Giá trị sản lượng (triệu đồng)</t>
  </si>
  <si>
    <t>- BCĐ XD NTM huyện Tuần Giáo</t>
  </si>
  <si>
    <t>- Chi cục Thống kê Tuần Giáo</t>
  </si>
  <si>
    <t>Biểu số 2: TNX-CHN</t>
  </si>
  <si>
    <t>Đơn vị tính</t>
  </si>
  <si>
    <t>Sản lượng thu hoạch</t>
  </si>
  <si>
    <t>B</t>
  </si>
  <si>
    <t>3(=1x2)</t>
  </si>
  <si>
    <t>1. Gia súc</t>
  </si>
  <si>
    <t>- Trâu</t>
  </si>
  <si>
    <t>Tấn</t>
  </si>
  <si>
    <t>- Bò</t>
  </si>
  <si>
    <t>- Lợn/heo</t>
  </si>
  <si>
    <t>- ….</t>
  </si>
  <si>
    <t>2. Gia cầm</t>
  </si>
  <si>
    <t>- …..</t>
  </si>
  <si>
    <t>3. Chăn nuôi khác</t>
  </si>
  <si>
    <t>- Thỏ</t>
  </si>
  <si>
    <t>- Rắn</t>
  </si>
  <si>
    <t>4. Sản phẩm không qua giết mổ</t>
  </si>
  <si>
    <t xml:space="preserve">- Trứng </t>
  </si>
  <si>
    <t>1000 quả</t>
  </si>
  <si>
    <t>- Sữa</t>
  </si>
  <si>
    <t>Lít</t>
  </si>
  <si>
    <t>-. .....</t>
  </si>
  <si>
    <r>
      <t>Lưu ý:</t>
    </r>
    <r>
      <rPr>
        <sz val="12"/>
        <color theme="1"/>
        <rFont val="Times New Roman"/>
        <family val="1"/>
      </rPr>
      <t xml:space="preserve"> </t>
    </r>
  </si>
  <si>
    <t>+ Không tính: Sản phẩm dở dang, sản phẩm phụ chăn nuôi, phần thu hoạch của người không phải là NKTTTT của xã cho dù có hoạt động sản xuất chăn nuôi trên địa bàn xã.</t>
  </si>
  <si>
    <t>+ Tính cả phần thu hoạch từ sản xuất chăn nuôi của NKTTTT của xã chăn nuôi ở địa bàn ngoài xã.</t>
  </si>
  <si>
    <t>+ Đơn giá lấy theo thực tế bình quân năm tại địa phương (có thể tham khảo các cơ quan chuyên môn liên quan của huyện/TX).</t>
  </si>
  <si>
    <t xml:space="preserve">                      Người lập biểu</t>
  </si>
  <si>
    <t xml:space="preserve">                     (Ký, ghi rõ họ tên)</t>
  </si>
  <si>
    <t>Chủ tịch UBND xã</t>
  </si>
  <si>
    <t>Đơn giá (triệu đồng)</t>
  </si>
  <si>
    <t>Biểu số 3: TNX-LN</t>
  </si>
  <si>
    <t xml:space="preserve">THU LÂM NGHIỆP CỦA XÃ </t>
  </si>
  <si>
    <t>I. Trồng và nuôi rừng</t>
  </si>
  <si>
    <t>1. Trồng rừng tập trung</t>
  </si>
  <si>
    <t>Ha</t>
  </si>
  <si>
    <t>2. Chăm sóc rừng</t>
  </si>
  <si>
    <t>3. Khoanh nuôi, tái sinh rừng</t>
  </si>
  <si>
    <t>4. Ươm giống cây lâm nghiệp</t>
  </si>
  <si>
    <t>1000 cây</t>
  </si>
  <si>
    <t>II. Khai thác gỗ và lâm sản khác</t>
  </si>
  <si>
    <t>1. Gỗ</t>
  </si>
  <si>
    <t>2. Củi</t>
  </si>
  <si>
    <t>Ste</t>
  </si>
  <si>
    <t>3. Tre, luồng, nứa, vầu</t>
  </si>
  <si>
    <t>4. Song, mây</t>
  </si>
  <si>
    <t>5. Nhựa thông</t>
  </si>
  <si>
    <t>6. Quế</t>
  </si>
  <si>
    <t>7. Thảo quả</t>
  </si>
  <si>
    <t>…….</t>
  </si>
  <si>
    <t>III. Thu nhặt các sản phẩm từ rừng</t>
  </si>
  <si>
    <t>IV. Dịch vụ lâm nghiệp</t>
  </si>
  <si>
    <t>+ Không tính: Sản phẩm dở dang, phần thu hoạch của người không phải là NKTTTT của xã cho dù có hoạt động sản xuất lâm nghiệp trên địa bàn xã.</t>
  </si>
  <si>
    <t>+ Tính cả phần thu hoạch từ sản xuất lâm nghiệp của NKTTTT của xã thu ở địa bàn ngoài xã.</t>
  </si>
  <si>
    <t>Đơn giá  (triệu đồng)</t>
  </si>
  <si>
    <r>
      <t>M</t>
    </r>
    <r>
      <rPr>
        <vertAlign val="superscript"/>
        <sz val="12"/>
        <color theme="1"/>
        <rFont val="Times New Roman"/>
        <family val="1"/>
      </rPr>
      <t>3</t>
    </r>
  </si>
  <si>
    <t xml:space="preserve"> Người lập biểu</t>
  </si>
  <si>
    <t>Biểu số 4: TNX-THS</t>
  </si>
  <si>
    <t xml:space="preserve">THU THỦY SẢN CỦA XÃ </t>
  </si>
  <si>
    <t>I. Nuôi trồng thủy sản</t>
  </si>
  <si>
    <t>1. Cá</t>
  </si>
  <si>
    <t>- ……</t>
  </si>
  <si>
    <t>2. Tôm</t>
  </si>
  <si>
    <t>3. Thủy sản khác</t>
  </si>
  <si>
    <t>II. Đánh bắt thủy sản</t>
  </si>
  <si>
    <t>III. Sản xuất giống thủy sản</t>
  </si>
  <si>
    <t>1. Cá giống các loại</t>
  </si>
  <si>
    <t>2. Tôm giống các loại</t>
  </si>
  <si>
    <t>+ Không tính: Sản phẩm dở dang, phần thu hoạch của người không phải là NKTTTT của xã cho dù có hoạt động sản xuất thủy sản trên địa bàn xã.</t>
  </si>
  <si>
    <t>+ Tính cả phần thu hoạch từ sản xuất thủy sản của NKTTTT của xã ở địa bàn ngoài xã.</t>
  </si>
  <si>
    <t>STT</t>
  </si>
  <si>
    <t>…</t>
  </si>
  <si>
    <t>Biểu số 5: TNX-DN</t>
  </si>
  <si>
    <t>THU CỦA CÁC DOANH NGHIỆP, HỢP TÁC XÃ</t>
  </si>
  <si>
    <t>DO NHÂN KHẨU THỰC TẾ THƯỜNG TRÚ CỦA XÃ LÀM CHỦ HOẶC THAM GIA LÀM CHỦ</t>
  </si>
  <si>
    <t>Mô tả hoạt động</t>
  </si>
  <si>
    <t>Mã ngành cấp 2 của hoạt động</t>
  </si>
  <si>
    <t>Doanh thu  (triệu đồng)</t>
  </si>
  <si>
    <t>Lợi nhuận    (triệu đồng)</t>
  </si>
  <si>
    <t>Tỷ lệ % lợi nhuận NKTTTT của xã  được hưởng (%)</t>
  </si>
  <si>
    <t>C</t>
  </si>
  <si>
    <t>D</t>
  </si>
  <si>
    <t>3(=(1x2):100)</t>
  </si>
  <si>
    <t>5(=(3x4):100)</t>
  </si>
  <si>
    <t>+ Cột C: Mô tả hoạt động SXKD của DN/HTX. VD: Khai thác đá, Xay xát, Sản xuất đường, . . .  Nếu DN/HTX có nhiều hoạt động kinh doanh thì mỗi hoạt động ghi 1 dòng.</t>
  </si>
  <si>
    <t>+ Cột 1: Ghi số tiền và giá trị hiện vật thu được do bán sản phẩm, cung cấp dịch vụ, hoạt động tài chính và các hoạt động khác trong năm. Riêng với hoạt động thương nghiệp, doanh thu và chi phí bao gồm cả trị giá vốn hàng hoá (trị giá mua sản phẩm hàng hoá để kinh doanh).</t>
  </si>
  <si>
    <t>+ Cột 2: UBND xã phối hợp với các cơ quan chuyên môn liên quan của huyện thống nhất Tỷ suất lợi nhuận trên doanh thu.</t>
  </si>
  <si>
    <t>+ Cột 4: Ghi phần trăm lợi nhuận mà NKTTTT của xã được hưởng trong tổng lợi nhuận của DN/HTX.</t>
  </si>
  <si>
    <t xml:space="preserve">                Người lập biểu</t>
  </si>
  <si>
    <t xml:space="preserve">              (Ký, ghi rõ họ tên)</t>
  </si>
  <si>
    <t xml:space="preserve"> (Ký tên, đóng dấu)</t>
  </si>
  <si>
    <t>Tên doanh nghiệp, hợp tác xã</t>
  </si>
  <si>
    <t xml:space="preserve">Tỷ suất lợi nhuận trên doanh thu (%) </t>
  </si>
  <si>
    <t>Lợi nhuận NKTTTT của xã  được hưởng (triệu đồng)</t>
  </si>
  <si>
    <t>Biểu số 6: TNX-CT</t>
  </si>
  <si>
    <t>THU CỦA CÁC CƠ SỞ SẢN XUẤT KINH DOANH CÁ THỂ</t>
  </si>
  <si>
    <t>DO NHÂN KHẨU THỰC TẾ THƯỜNG TRÚ CỦA XÃ LÀM CHỦ</t>
  </si>
  <si>
    <t>HOẶC THAM GIA LÀM CHỦ</t>
  </si>
  <si>
    <t>Tên cơ sở</t>
  </si>
  <si>
    <t>Tỷ lệ % lợi nhuận mà NKTTTT của xã được hưởng (%)</t>
  </si>
  <si>
    <t>7(=(5x6):100)</t>
  </si>
  <si>
    <t xml:space="preserve">+ Cột C: Mô tả hoạt động của cơ sở SXKD. VD: Khai thác đá, Xay xát, Sản xuất đường, . . . Nếu cơ sở có nhiều hoạt động kinh doanh thì mỗi hoạt động ghi 1 dòng.   </t>
  </si>
  <si>
    <t>+ Cột 2: Ghi số tiền và giá trị hiện vật mà cơ sở SXKD thu được do bán sản phẩm hoặc cung cấp dịch vụ. Riêng với hoạt động thương nghiệp, doanh thu và chi phí bao gồm cả trị giá vốn hàng hoá (trị giá mua sản phẩm hàng hoá để kinh doanh).</t>
  </si>
  <si>
    <t>+ Cột 4: UBND xã phối hợp với các cơ quan chuyên môn liên quan của huyện thống nhất Tỷ suất lợi nhuận trên doanh thu.</t>
  </si>
  <si>
    <t>+ Cột 6: Ghi phần trăm lợi nhuận mà NKTTTT của xã được hưởng trong tổng lợi nhuận của cơ sở.</t>
  </si>
  <si>
    <t xml:space="preserve">+ Cột D: Ghi mã ngành căn cứ vào Mô tả hoạt động  ở Cột C (tham khảo các cơ quan chuyên môn liên quan của huyện/TX). </t>
  </si>
  <si>
    <t xml:space="preserve">+ Cột D: Ghi mã ngành căn cứ vào Mô tả hoạt động ở Cột C (tham khảo các cơ quan chuyên môn liên quan của huyện/TX). </t>
  </si>
  <si>
    <t>Số tháng hoạt động trong năm (tháng)</t>
  </si>
  <si>
    <t>Doanh thu bình quân  1 tháng (triệu đồng)</t>
  </si>
  <si>
    <t>Doanh  thu năm (triệu đồng)</t>
  </si>
  <si>
    <t>Tỷ suất lợi nhuận trên doanh  thu (%)</t>
  </si>
  <si>
    <t>Lợi nhuận (triệu đồng)</t>
  </si>
  <si>
    <t>Lợi nhuận NKTTTT  của xã được hưởng (triệu đồng)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</si>
  <si>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</si>
  <si>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</si>
  <si>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</si>
  <si>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</si>
  <si>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</si>
  <si>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</si>
  <si>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</si>
  <si>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</si>
  <si>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</si>
  <si>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</si>
  <si>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</si>
  <si>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</si>
  <si>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</si>
  <si>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</si>
  <si>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</si>
  <si>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</si>
  <si>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</si>
  <si>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</si>
  <si>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</si>
  <si>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</si>
  <si>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</si>
  <si>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</si>
  <si>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</si>
  <si>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</si>
  <si>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</si>
  <si>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</si>
  <si>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</si>
  <si>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</si>
  <si>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</si>
  <si>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</si>
  <si>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</si>
  <si>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</si>
  <si>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</si>
  <si>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</si>
  <si>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</si>
  <si>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</si>
  <si>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</si>
  <si>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</si>
  <si>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</si>
  <si>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</si>
  <si>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</si>
  <si>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</si>
  <si>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</si>
  <si>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</si>
  <si>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</si>
  <si>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</si>
  <si>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</si>
  <si>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</si>
  <si>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</si>
  <si>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</si>
  <si>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</si>
  <si>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Biểu số 8: TNX-TH                                      TỔNG HỢP</t>
  </si>
  <si>
    <t>Nguồn thu</t>
  </si>
  <si>
    <t>I. Nông, lâm, thủy sản (1.1 + 1.2 + 1.3)</t>
  </si>
  <si>
    <t>1.1.Thu nhập từ nông nghiệp (1.1a + 1.1b + 1.1c)</t>
  </si>
  <si>
    <t>1.1a. Thu nhập từ trồng trọt (1.1a.1 - 1.1a.2 + 1.1a.3)</t>
  </si>
  <si>
    <t xml:space="preserve">          1.1a.2. Chi phí sản xuất trồng trọt</t>
  </si>
  <si>
    <t xml:space="preserve">          1.1a.3. Thu sản phẩm phụ trồng trọt</t>
  </si>
  <si>
    <t>1.1b. Thu nhập từ chăn nuôi (1.1b.1 - 1.1b.2 + 1.1b3)</t>
  </si>
  <si>
    <t xml:space="preserve">          1.1b.2. Chi phí sản xuất chăn nuôi</t>
  </si>
  <si>
    <t xml:space="preserve">          1.1b.3. Thu sản phẩm phụ chăn nuôi</t>
  </si>
  <si>
    <t>1.2. Thu nhập từ lâm nghiệp (1.2a - 1.2b)</t>
  </si>
  <si>
    <t xml:space="preserve">          1.2b. Chi phí sản xuất lâm nghiệp</t>
  </si>
  <si>
    <t>1.3. Thu nhập từ thủy sản (1.3a - 1.3b)</t>
  </si>
  <si>
    <t xml:space="preserve">          1.3b. Chi phí sản xuất thủy sản</t>
  </si>
  <si>
    <t>TỔNG THU NHẬP CỦA XÃ (I + II + III)</t>
  </si>
  <si>
    <t>(Số liệu dòng TỔNG SỐ  cột 1, Biểu số 7.1: TNX-TL)</t>
  </si>
  <si>
    <t>(Tổng thu nhập của xã/NKTTTT của xã).</t>
  </si>
  <si>
    <t xml:space="preserve"> </t>
  </si>
  <si>
    <t>- Lưu ý:</t>
  </si>
  <si>
    <t>+ Căn cứ vào tình hình thực tế tại địa phương, UBND xã phối hợp với  các cơ quan chuyên môn liên quan của huyện thống nhất Tỷ lệ chi phí sản xuất, Tỷ lệ thu sản phẩm phụ trong Giá trị sản lượng, Tỷ lệ thu dịch vụ nông nghiệp trên tổng thu nhập từ trồng trọt và chăn nuôi (1.1a  + 1.1b) để tính giá trị các khoản này.</t>
  </si>
  <si>
    <t>+ Giá trị chi phí sản xuất = (Tỷ lệ chi phí sản xuất) X (Giá trị sản lượng) / 100</t>
  </si>
  <si>
    <t>+ Giá trị sản phẩm phụ = (Tỷ lệ thu sản phẩm phụ) X (Giá trị sản lượng) / 100</t>
  </si>
  <si>
    <t>+ Thu dịch vụ nông nghiệp = Tỷ lệ thu dịch vụ nông nghiệp X (Thu nhập từ trồng trọt + Thu nhập từ chăn nuôi) / 100</t>
  </si>
  <si>
    <t>Tỷ lệ (%)</t>
  </si>
  <si>
    <t>Giá trị (Triệu đồng)</t>
  </si>
  <si>
    <r>
      <t xml:space="preserve">1.1c. Thu dịch vụ nông nghiệp </t>
    </r>
    <r>
      <rPr>
        <i/>
        <sz val="12"/>
        <color theme="1"/>
        <rFont val="Times New Roman"/>
        <family val="1"/>
      </rPr>
      <t>(Tỷ lệ thu so với tổng thu nhập từ trồng trọt và chăn nuôi (1.1a +1.1b))</t>
    </r>
  </si>
  <si>
    <t xml:space="preserve">          1.1a.1. Giá trị sản lượng trồng trọt (Số liệu dòng TỔNG SỐ cột 5, Biểu số 1: TNX-TT)</t>
  </si>
  <si>
    <t xml:space="preserve">          1.1b.1. Giá trị sản lượng chăn nuôi (Số liệu dòng TỔNG SỐ cột 3, Biểu số 2: TNX-CHN)</t>
  </si>
  <si>
    <t xml:space="preserve">          1.2a. Giá trị sản lượng lâm nghiệp (Số liệu dòng TỔNG SỐ cột 3, Biểu số 3: TNX-LN)</t>
  </si>
  <si>
    <t xml:space="preserve">          1.3a. Giá trị sản lượng thủy sản (Số liệu dòng TỔNG SỐ cột 3, Biểu số 4: TNX-THS)</t>
  </si>
  <si>
    <t>II. Thu nhập từ sản xuất phi nông, lâm, thủy sản (2.1 + 2.2)</t>
  </si>
  <si>
    <t>2.1. Thu nhập của doanh nghiệp, hợp tác xã (Số liệu dòng TỔNG SỐ cột 5, Biểu số 5: TNX-DN)</t>
  </si>
  <si>
    <t>2.2. Thu nhập của hộ SXKD cá thể (Số liệu dòng TỔNG SỐ cột 7, Biểu số 6: TNX-CT)</t>
  </si>
  <si>
    <t>III. Thu từ tiền lương, tiền công và các khoản thu khác (Số liệu dòng TỔNG SỐ cột 8, Biểu số 7.1: TNX-TL)</t>
  </si>
  <si>
    <t xml:space="preserve">                                                              THU NHẬP CỦA XÃ</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</si>
  <si>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</si>
  <si>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</si>
  <si>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</si>
  <si>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</si>
  <si>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</si>
  <si>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</si>
  <si>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</si>
  <si>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</si>
  <si>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</si>
  <si>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</si>
  <si>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</si>
  <si>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</si>
  <si>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</si>
  <si>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</si>
  <si>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</si>
  <si>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</si>
  <si>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</si>
  <si>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</si>
  <si>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</si>
  <si>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</si>
  <si>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</si>
  <si>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</si>
  <si>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</si>
  <si>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</si>
  <si>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</si>
  <si>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</si>
  <si>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</si>
  <si>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</si>
  <si>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</si>
  <si>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Bán lẻ bánh kẹo</t>
  </si>
  <si>
    <t>Bán Phở sáng</t>
  </si>
  <si>
    <t>Bán lẻ rau</t>
  </si>
  <si>
    <t>Bán lẻ hàng tạp hóa</t>
  </si>
  <si>
    <t>Ô tô chở hàng</t>
  </si>
  <si>
    <t>Sc xe máy</t>
  </si>
  <si>
    <t>Giải khát</t>
  </si>
  <si>
    <t>Bán lẻ thịt lợn</t>
  </si>
  <si>
    <t>Bán lẻ đậu phụ</t>
  </si>
  <si>
    <t>Xay xát</t>
  </si>
  <si>
    <t>Sc ô tô</t>
  </si>
  <si>
    <t>Sx đồ mộc</t>
  </si>
  <si>
    <t>Sx bánh rán</t>
  </si>
  <si>
    <t>Giết mổ</t>
  </si>
  <si>
    <t>Bán lẻ ĐTDĐ</t>
  </si>
  <si>
    <t>Bán Hàng ăn</t>
  </si>
  <si>
    <t>Xe ôm</t>
  </si>
  <si>
    <t>Bán lẻ thuốc tây</t>
  </si>
  <si>
    <t>Bán buôn thóc</t>
  </si>
  <si>
    <t>Bán lẻ tạp hóa</t>
  </si>
  <si>
    <t>Bán lẻ quần áo</t>
  </si>
  <si>
    <t>Cắt tóc</t>
  </si>
  <si>
    <t>Quán ăn</t>
  </si>
  <si>
    <t>Bán lẻ đồ điện</t>
  </si>
  <si>
    <t>Bán giải khát</t>
  </si>
  <si>
    <t>Sx đậu phụ</t>
  </si>
  <si>
    <t>Sx đậu Phụ</t>
  </si>
  <si>
    <t xml:space="preserve">- Rong diềng </t>
  </si>
  <si>
    <t>- Rau các loại</t>
  </si>
  <si>
    <t>- Đậu các loại</t>
  </si>
  <si>
    <t>- Cây khác</t>
  </si>
  <si>
    <t>- Gà (Gia cầm)</t>
  </si>
  <si>
    <t>- Dê+ Chó+ Ngựa</t>
  </si>
  <si>
    <t>- Cá các loại</t>
  </si>
  <si>
    <t>- Thủy sản khác</t>
  </si>
  <si>
    <t>Biểu số 7.1: TNX-TL</t>
  </si>
  <si>
    <t xml:space="preserve">TỔNG HỢP THU TỪ TIỀN CÔNG, TIỀN LƯƠNG </t>
  </si>
  <si>
    <t>VÀ CÁC KHOẢN THU NHẬP KHÁC CỦA CÁC THÔN/ẤP/BẢN</t>
  </si>
  <si>
    <t>Đơn vị tính: Triệu đồng</t>
  </si>
  <si>
    <t>Thôn/ấp/bản</t>
  </si>
  <si>
    <t>Thu từ tiền lương, tiền công và các khoản có tính chất tiền lương, tiền công</t>
  </si>
  <si>
    <t>Tiền và trị giá hiện vật từ người ngoài xã gửi về cho hộ (không tính gửi về nhờ giữ hộ)</t>
  </si>
  <si>
    <t xml:space="preserve">Thu từ các khoản trợ cấp xã hội </t>
  </si>
  <si>
    <t>Thu từ cho người ngoài xã thuê tài sản, đất đai, nhà ở</t>
  </si>
  <si>
    <t>Thu từ lãi đầu tư, tín dụng (lãi đầu tư, lãi tiết kiệm, cổ phần, cổ phiếu,...)</t>
  </si>
  <si>
    <t>Thu khác</t>
  </si>
  <si>
    <t>Tổng số</t>
  </si>
  <si>
    <t>8(=2+..+7)</t>
  </si>
  <si>
    <t>Số nhân khẩu thực tế thường trú trong năm tính đến thời điểm 31/12 (người)</t>
  </si>
  <si>
    <t>01</t>
  </si>
  <si>
    <t>02</t>
  </si>
  <si>
    <t>03</t>
  </si>
  <si>
    <t>04</t>
  </si>
  <si>
    <t>05</t>
  </si>
  <si>
    <t>06</t>
  </si>
  <si>
    <t>07</t>
  </si>
  <si>
    <t>08</t>
  </si>
  <si>
    <t>09</t>
  </si>
  <si>
    <r>
      <t xml:space="preserve">IV. Nhân khẩu thực tế thường trú của xã: </t>
    </r>
    <r>
      <rPr>
        <sz val="12"/>
        <color theme="1"/>
        <rFont val="Times New Roman"/>
        <family val="1"/>
      </rPr>
      <t xml:space="preserve"> </t>
    </r>
    <r>
      <rPr>
        <b/>
        <sz val="12"/>
        <color theme="1"/>
        <rFont val="Times New Roman"/>
        <family val="1"/>
      </rPr>
      <t>6.266 người.</t>
    </r>
  </si>
  <si>
    <t>NĂM 20….</t>
  </si>
  <si>
    <t>- UBND xã …………..</t>
  </si>
  <si>
    <t>Ngày . . . . tháng 9 năm 20….</t>
  </si>
  <si>
    <t>THU CHĂN NUÔI CỦA XÃ NĂM 20….</t>
  </si>
  <si>
    <t>- UBND xã …………</t>
  </si>
  <si>
    <t>Ngày . . . . tháng 9 năm 20…..</t>
  </si>
  <si>
    <t>- UBND xã ……………</t>
  </si>
  <si>
    <t>Ngày . . . . tháng 9 năm 20……..</t>
  </si>
  <si>
    <t>NĂM 20……..</t>
  </si>
  <si>
    <t>- UBND xã ……….</t>
  </si>
  <si>
    <t>- UBND xã ……</t>
  </si>
  <si>
    <t>Ngày . . . . tháng 9 năm 20…</t>
  </si>
  <si>
    <t xml:space="preserve">                                                                        NĂM 20….</t>
  </si>
  <si>
    <t>- UBND xã …….</t>
  </si>
  <si>
    <r>
      <t>V. Thu nhập bình quân đầu người/năm của xã  99.887 : 6.266 =  15,94</t>
    </r>
    <r>
      <rPr>
        <sz val="12"/>
        <color theme="1"/>
        <rFont val="Times New Roman"/>
        <family val="1"/>
      </rPr>
      <t xml:space="preserve"> </t>
    </r>
    <r>
      <rPr>
        <b/>
        <sz val="12"/>
        <color theme="1"/>
        <rFont val="Times New Roman"/>
        <family val="1"/>
      </rPr>
      <t xml:space="preserve"> triệu đồng</t>
    </r>
  </si>
  <si>
    <t>Chủ tịch UBND xã ………</t>
  </si>
  <si>
    <t>Ngày . . . . tháng 9 năm 20……</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</si>
</sst>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theme="1"/>
      <name val="Calibri"/>
      <family val="2"/>
      <scheme val="minor"/>
    </font>
    <font>
      <b/>
      <sz val="12"/>
      <color theme="1"/>
      <name val="Calibri"/>
      <family val="2"/>
      <scheme val="minor"/>
    </font>
    <font>
      <vertAlign val="superscript"/>
      <sz val="12"/>
      <color theme="1"/>
      <name val="Times New Roman"/>
      <family val="1"/>
    </font>
    <font>
      <sz val="11"/>
      <color theme="1"/>
      <name val="Calibri"/>
      <family val="2"/>
      <scheme val="minor"/>
    </font>
    <font>
      <b/>
      <i/>
      <sz val="12"/>
      <color theme="1"/>
      <name val="Times New Roman"/>
      <family val="1"/>
    </font>
    <font>
      <sz val="11"/>
      <color indexed="8"/>
      <name val="Times New Roman"/>
      <family val="1"/>
    </font>
    <font>
      <sz val="13"/>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auto="1"/>
      </left>
      <right/>
      <top/>
      <bottom/>
      <diagonal/>
    </border>
    <border>
      <left style="thin">
        <color indexed="64"/>
      </left>
      <right style="thin">
        <color indexed="64"/>
      </right>
      <top style="hair">
        <color indexed="64"/>
      </top>
      <bottom/>
      <diagonal/>
    </border>
  </borders>
  <cellStyleXfs count="2">
    <xf numFmtId="0" fontId="0" fillId="0" borderId="0"/>
    <xf numFmtId="43" fontId="7" fillId="0" borderId="0" applyFont="0" applyFill="0" applyBorder="0" applyAlignment="0" applyProtection="0"/>
  </cellStyleXfs>
  <cellXfs count="178">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center" wrapText="1"/>
    </xf>
    <xf numFmtId="0" fontId="3" fillId="0" borderId="0" xfId="0" applyFont="1" applyAlignment="1">
      <alignment horizontal="justify"/>
    </xf>
    <xf numFmtId="0" fontId="1" fillId="0" borderId="0" xfId="0" applyFont="1" applyAlignment="1">
      <alignment horizontal="center"/>
    </xf>
    <xf numFmtId="0" fontId="1" fillId="0" borderId="0" xfId="0" applyFont="1" applyAlignment="1">
      <alignment horizontal="left" vertical="center" wrapText="1"/>
    </xf>
    <xf numFmtId="0" fontId="1" fillId="0" borderId="1" xfId="0" applyFont="1" applyBorder="1" applyAlignment="1">
      <alignment horizontal="center" wrapText="1"/>
    </xf>
    <xf numFmtId="0" fontId="2" fillId="0" borderId="0" xfId="0" applyFont="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wrapText="1"/>
    </xf>
    <xf numFmtId="0" fontId="4" fillId="0" borderId="0" xfId="0" applyFont="1"/>
    <xf numFmtId="0" fontId="2"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vertical="top" wrapText="1"/>
    </xf>
    <xf numFmtId="0" fontId="2" fillId="0" borderId="0" xfId="0" applyFont="1" applyAlignment="1">
      <alignment horizontal="justify"/>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top" wrapText="1"/>
    </xf>
    <xf numFmtId="0" fontId="5" fillId="0" borderId="0" xfId="0" applyFont="1"/>
    <xf numFmtId="0" fontId="2" fillId="0" borderId="1" xfId="0" applyFont="1" applyBorder="1" applyAlignment="1">
      <alignment vertical="center" wrapText="1"/>
    </xf>
    <xf numFmtId="0" fontId="1" fillId="0" borderId="1" xfId="0" applyFont="1" applyBorder="1" applyAlignment="1">
      <alignment vertical="center" wrapText="1"/>
    </xf>
    <xf numFmtId="0" fontId="4"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wrapText="1"/>
    </xf>
    <xf numFmtId="0" fontId="1" fillId="0" borderId="0" xfId="0" quotePrefix="1" applyFont="1" applyBorder="1" applyAlignment="1">
      <alignment horizontal="left" vertical="top" wrapText="1"/>
    </xf>
    <xf numFmtId="0" fontId="4" fillId="0" borderId="0" xfId="0" applyFont="1" applyBorder="1" applyAlignment="1">
      <alignment vertical="top" wrapText="1"/>
    </xf>
    <xf numFmtId="0" fontId="2" fillId="0" borderId="4" xfId="0" applyFont="1" applyBorder="1" applyAlignment="1">
      <alignment vertical="top" wrapText="1"/>
    </xf>
    <xf numFmtId="0" fontId="4" fillId="0" borderId="0" xfId="0" applyFont="1" applyAlignment="1">
      <alignment horizontal="center" wrapText="1"/>
    </xf>
    <xf numFmtId="0" fontId="4" fillId="0" borderId="0" xfId="0" applyFont="1" applyAlignment="1">
      <alignment horizontal="center"/>
    </xf>
    <xf numFmtId="0" fontId="1" fillId="0" borderId="0" xfId="0" applyFont="1" applyBorder="1" applyAlignment="1">
      <alignment vertical="top" wrapText="1"/>
    </xf>
    <xf numFmtId="0" fontId="1" fillId="0" borderId="0" xfId="0" quotePrefix="1" applyFont="1" applyBorder="1" applyAlignment="1">
      <alignment vertical="top" wrapText="1"/>
    </xf>
    <xf numFmtId="0" fontId="2" fillId="0" borderId="0" xfId="0" applyFont="1" applyBorder="1" applyAlignment="1">
      <alignment horizontal="center" wrapText="1"/>
    </xf>
    <xf numFmtId="0" fontId="5" fillId="0" borderId="0" xfId="0" applyFont="1" applyAlignment="1">
      <alignment horizontal="center"/>
    </xf>
    <xf numFmtId="0" fontId="2" fillId="0" borderId="0" xfId="0" applyFont="1" applyAlignment="1">
      <alignment horizont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 fillId="0" borderId="0" xfId="0" applyFont="1" applyBorder="1" applyAlignment="1">
      <alignment horizontal="center" wrapText="1"/>
    </xf>
    <xf numFmtId="0" fontId="5" fillId="0" borderId="0" xfId="0" applyFont="1" applyAlignment="1">
      <alignment vertical="center"/>
    </xf>
    <xf numFmtId="0" fontId="2" fillId="0" borderId="5"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Border="1" applyAlignment="1">
      <alignment wrapText="1"/>
    </xf>
    <xf numFmtId="0" fontId="2" fillId="0" borderId="0" xfId="0" applyFont="1" applyAlignment="1">
      <alignment horizontal="left"/>
    </xf>
    <xf numFmtId="0" fontId="8" fillId="0" borderId="0" xfId="0" applyFont="1"/>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6" xfId="0" applyFont="1" applyFill="1" applyBorder="1" applyAlignment="1">
      <alignment vertical="center"/>
    </xf>
    <xf numFmtId="0" fontId="9" fillId="0" borderId="7" xfId="0" applyFont="1" applyFill="1" applyBorder="1" applyAlignment="1">
      <alignment vertical="center"/>
    </xf>
    <xf numFmtId="0" fontId="9" fillId="2" borderId="7" xfId="0" applyFont="1" applyFill="1" applyBorder="1" applyAlignment="1">
      <alignment vertical="center"/>
    </xf>
    <xf numFmtId="43" fontId="1" fillId="0" borderId="1" xfId="1"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0" borderId="6" xfId="0" quotePrefix="1" applyFont="1" applyBorder="1" applyAlignment="1">
      <alignment horizontal="center" vertical="center" wrapText="1"/>
    </xf>
    <xf numFmtId="0" fontId="1" fillId="0" borderId="6" xfId="0" applyFont="1" applyBorder="1" applyAlignment="1">
      <alignment horizontal="center" vertical="center" wrapText="1"/>
    </xf>
    <xf numFmtId="164" fontId="1" fillId="0" borderId="6" xfId="1"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6" xfId="0" applyNumberFormat="1" applyFont="1" applyBorder="1" applyAlignment="1">
      <alignment vertical="center" wrapText="1"/>
    </xf>
    <xf numFmtId="0" fontId="1" fillId="0" borderId="7" xfId="0" quotePrefix="1" applyFont="1" applyBorder="1" applyAlignment="1">
      <alignment horizontal="center" vertical="center" wrapText="1"/>
    </xf>
    <xf numFmtId="0" fontId="1" fillId="0" borderId="7" xfId="0" applyFont="1" applyBorder="1" applyAlignment="1">
      <alignment horizontal="center" vertical="center" wrapText="1"/>
    </xf>
    <xf numFmtId="164" fontId="1" fillId="0" borderId="7" xfId="1"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7" xfId="0" applyNumberFormat="1" applyFont="1" applyBorder="1" applyAlignment="1">
      <alignment vertical="center" wrapText="1"/>
    </xf>
    <xf numFmtId="0" fontId="1" fillId="0" borderId="7" xfId="0" applyFont="1" applyBorder="1" applyAlignment="1">
      <alignment vertical="center" wrapText="1"/>
    </xf>
    <xf numFmtId="0" fontId="1" fillId="0" borderId="8" xfId="0" quotePrefix="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43" fontId="2" fillId="0" borderId="1" xfId="1" applyFont="1" applyBorder="1" applyAlignment="1">
      <alignment horizontal="center" vertical="center" wrapText="1"/>
    </xf>
    <xf numFmtId="0" fontId="1" fillId="0" borderId="1" xfId="0" quotePrefix="1" applyFont="1" applyBorder="1" applyAlignment="1">
      <alignment vertical="center" wrapText="1"/>
    </xf>
    <xf numFmtId="43" fontId="1" fillId="0" borderId="1" xfId="0" applyNumberFormat="1" applyFont="1" applyBorder="1" applyAlignment="1">
      <alignment vertical="center" wrapText="1"/>
    </xf>
    <xf numFmtId="43" fontId="1" fillId="0" borderId="1" xfId="1" applyFont="1" applyBorder="1" applyAlignment="1">
      <alignment vertical="center" wrapText="1"/>
    </xf>
    <xf numFmtId="43" fontId="1" fillId="0" borderId="1" xfId="1" applyNumberFormat="1" applyFont="1" applyBorder="1" applyAlignment="1">
      <alignment horizontal="center" vertical="center" wrapText="1"/>
    </xf>
    <xf numFmtId="0" fontId="1" fillId="0" borderId="1" xfId="0" applyFont="1" applyFill="1" applyBorder="1" applyAlignment="1">
      <alignment vertical="center"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vertical="top" wrapText="1"/>
    </xf>
    <xf numFmtId="0" fontId="4" fillId="0" borderId="0" xfId="0" applyFont="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 fillId="0" borderId="0" xfId="0" applyFont="1" applyAlignment="1">
      <alignment vertical="top" wrapText="1"/>
    </xf>
    <xf numFmtId="3" fontId="1" fillId="0" borderId="0" xfId="0" applyNumberFormat="1" applyFont="1"/>
    <xf numFmtId="164" fontId="2"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164" fontId="1" fillId="0" borderId="5" xfId="1" applyNumberFormat="1" applyFont="1" applyBorder="1" applyAlignment="1">
      <alignment vertical="center" wrapText="1"/>
    </xf>
    <xf numFmtId="164" fontId="2" fillId="0" borderId="1" xfId="1" applyNumberFormat="1" applyFont="1" applyBorder="1" applyAlignment="1">
      <alignment vertical="center" wrapText="1"/>
    </xf>
    <xf numFmtId="164" fontId="1" fillId="0" borderId="1" xfId="1" applyNumberFormat="1" applyFont="1" applyBorder="1" applyAlignment="1">
      <alignment vertical="center" wrapText="1"/>
    </xf>
    <xf numFmtId="164" fontId="1" fillId="0" borderId="1" xfId="1" applyNumberFormat="1" applyFont="1" applyBorder="1" applyAlignment="1">
      <alignment horizontal="justify" vertical="center" wrapText="1"/>
    </xf>
    <xf numFmtId="164" fontId="2" fillId="0" borderId="1" xfId="1" applyNumberFormat="1" applyFont="1" applyBorder="1" applyAlignment="1">
      <alignment horizontal="justify" vertical="center" wrapText="1"/>
    </xf>
    <xf numFmtId="0" fontId="3" fillId="0" borderId="0" xfId="0" applyFont="1" applyAlignment="1">
      <alignment horizontal="right"/>
    </xf>
    <xf numFmtId="0" fontId="3" fillId="0" borderId="0" xfId="0" applyFont="1" applyAlignment="1">
      <alignment vertical="top" wrapText="1"/>
    </xf>
    <xf numFmtId="0" fontId="1" fillId="0" borderId="6" xfId="0" quotePrefix="1" applyFont="1" applyBorder="1" applyAlignment="1">
      <alignment vertical="top" wrapText="1"/>
    </xf>
    <xf numFmtId="0" fontId="10" fillId="0" borderId="6" xfId="0" applyFont="1" applyBorder="1" applyAlignment="1">
      <alignment vertical="top" wrapText="1"/>
    </xf>
    <xf numFmtId="0" fontId="1" fillId="0" borderId="7" xfId="0" quotePrefix="1" applyFont="1" applyBorder="1" applyAlignment="1">
      <alignment vertical="top" wrapText="1"/>
    </xf>
    <xf numFmtId="0" fontId="10" fillId="0" borderId="7" xfId="0" applyFont="1" applyBorder="1" applyAlignment="1">
      <alignment vertical="top" wrapText="1"/>
    </xf>
    <xf numFmtId="164" fontId="10" fillId="0" borderId="6" xfId="1" applyNumberFormat="1" applyFont="1" applyBorder="1" applyAlignment="1">
      <alignment horizontal="center" vertical="top" wrapText="1"/>
    </xf>
    <xf numFmtId="164" fontId="10" fillId="0" borderId="7" xfId="1" applyNumberFormat="1" applyFont="1" applyBorder="1" applyAlignment="1">
      <alignment horizontal="center" vertical="top" wrapText="1"/>
    </xf>
    <xf numFmtId="0" fontId="1" fillId="0" borderId="10" xfId="0" quotePrefix="1" applyFont="1" applyBorder="1" applyAlignment="1">
      <alignment vertical="top" wrapText="1"/>
    </xf>
    <xf numFmtId="0" fontId="10" fillId="0" borderId="10" xfId="0" applyFont="1" applyBorder="1" applyAlignment="1">
      <alignment vertical="top" wrapText="1"/>
    </xf>
    <xf numFmtId="164" fontId="10" fillId="0" borderId="10" xfId="1" applyNumberFormat="1" applyFont="1" applyBorder="1" applyAlignment="1">
      <alignment horizontal="center" vertical="top" wrapText="1"/>
    </xf>
    <xf numFmtId="164" fontId="2" fillId="0" borderId="1" xfId="1" applyNumberFormat="1" applyFont="1" applyBorder="1" applyAlignment="1">
      <alignment horizontal="center" wrapText="1"/>
    </xf>
    <xf numFmtId="164" fontId="10" fillId="0" borderId="6" xfId="1" applyNumberFormat="1" applyFont="1" applyBorder="1" applyAlignment="1">
      <alignment horizontal="center" wrapText="1"/>
    </xf>
    <xf numFmtId="164" fontId="10" fillId="0" borderId="6" xfId="1" applyNumberFormat="1" applyFont="1" applyBorder="1" applyAlignment="1">
      <alignment wrapText="1"/>
    </xf>
    <xf numFmtId="164" fontId="10" fillId="0" borderId="6" xfId="1" applyNumberFormat="1" applyFont="1" applyBorder="1" applyAlignment="1">
      <alignment vertical="top" wrapText="1"/>
    </xf>
    <xf numFmtId="164" fontId="1" fillId="0" borderId="6" xfId="1" applyNumberFormat="1" applyFont="1" applyBorder="1" applyAlignment="1">
      <alignment vertical="top" wrapText="1"/>
    </xf>
    <xf numFmtId="164" fontId="10" fillId="0" borderId="7" xfId="1" applyNumberFormat="1" applyFont="1" applyBorder="1" applyAlignment="1">
      <alignment horizontal="center" wrapText="1"/>
    </xf>
    <xf numFmtId="164" fontId="10" fillId="0" borderId="7" xfId="1" applyNumberFormat="1" applyFont="1" applyBorder="1" applyAlignment="1">
      <alignment wrapText="1"/>
    </xf>
    <xf numFmtId="164" fontId="10" fillId="0" borderId="7" xfId="1" applyNumberFormat="1" applyFont="1" applyBorder="1" applyAlignment="1">
      <alignment vertical="top" wrapText="1"/>
    </xf>
    <xf numFmtId="164" fontId="1" fillId="0" borderId="7" xfId="1" applyNumberFormat="1" applyFont="1" applyBorder="1" applyAlignment="1">
      <alignment vertical="top" wrapText="1"/>
    </xf>
    <xf numFmtId="164" fontId="10" fillId="0" borderId="10" xfId="1" applyNumberFormat="1" applyFont="1" applyBorder="1" applyAlignment="1">
      <alignment horizontal="center" wrapText="1"/>
    </xf>
    <xf numFmtId="164" fontId="10" fillId="0" borderId="10" xfId="1" applyNumberFormat="1" applyFont="1" applyBorder="1" applyAlignment="1">
      <alignment wrapText="1"/>
    </xf>
    <xf numFmtId="164" fontId="10" fillId="0" borderId="10" xfId="1" applyNumberFormat="1" applyFont="1" applyBorder="1" applyAlignment="1">
      <alignment vertical="top" wrapText="1"/>
    </xf>
    <xf numFmtId="164" fontId="1" fillId="0" borderId="10" xfId="1" applyNumberFormat="1" applyFont="1" applyBorder="1" applyAlignment="1">
      <alignment vertical="top" wrapText="1"/>
    </xf>
    <xf numFmtId="164" fontId="2" fillId="0" borderId="1" xfId="1" applyNumberFormat="1" applyFont="1" applyFill="1" applyBorder="1" applyAlignment="1">
      <alignment horizontal="center" vertical="center" wrapText="1"/>
    </xf>
    <xf numFmtId="43" fontId="1" fillId="0" borderId="0" xfId="1" applyFont="1"/>
    <xf numFmtId="0" fontId="2" fillId="0" borderId="0" xfId="0" applyFont="1" applyAlignment="1">
      <alignment horizontal="left"/>
    </xf>
    <xf numFmtId="0" fontId="1" fillId="0" borderId="0" xfId="0" applyFont="1" applyAlignment="1">
      <alignment horizontal="left" vertical="top" wrapText="1"/>
    </xf>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1" fillId="0" borderId="0" xfId="0" applyFont="1" applyAlignment="1">
      <alignment horizontal="center" vertical="top" wrapText="1"/>
    </xf>
    <xf numFmtId="0" fontId="1" fillId="0" borderId="0" xfId="0" quotePrefix="1" applyFont="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center" vertical="top" wrapText="1"/>
    </xf>
    <xf numFmtId="0" fontId="2" fillId="0" borderId="0" xfId="0" applyFont="1" applyBorder="1" applyAlignment="1">
      <alignment horizontal="center" vertical="top" wrapText="1"/>
    </xf>
    <xf numFmtId="0" fontId="1" fillId="0" borderId="0"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Border="1" applyAlignment="1">
      <alignment horizontal="left" vertical="top" wrapText="1"/>
    </xf>
    <xf numFmtId="0" fontId="1" fillId="0" borderId="0" xfId="0" quotePrefix="1" applyFont="1" applyBorder="1" applyAlignment="1">
      <alignment horizontal="left" vertical="top" wrapText="1"/>
    </xf>
    <xf numFmtId="0" fontId="1" fillId="0" borderId="4" xfId="0" applyFont="1" applyBorder="1" applyAlignment="1">
      <alignment horizontal="center" vertical="top" wrapText="1"/>
    </xf>
    <xf numFmtId="0" fontId="4" fillId="0" borderId="4" xfId="0" applyFont="1" applyBorder="1" applyAlignment="1">
      <alignment vertical="top" wrapText="1"/>
    </xf>
    <xf numFmtId="0" fontId="1" fillId="0" borderId="4" xfId="0" quotePrefix="1" applyFont="1" applyBorder="1" applyAlignment="1">
      <alignment horizontal="left" vertical="top" wrapText="1"/>
    </xf>
    <xf numFmtId="0" fontId="1" fillId="0" borderId="0" xfId="0" applyFont="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1" fillId="0" borderId="1" xfId="0" applyFont="1" applyBorder="1" applyAlignment="1">
      <alignment horizontal="center" vertical="top" wrapText="1"/>
    </xf>
    <xf numFmtId="0" fontId="3" fillId="0" borderId="0" xfId="0" applyFont="1" applyAlignment="1">
      <alignment horizontal="left" vertical="center" wrapText="1"/>
    </xf>
    <xf numFmtId="0" fontId="2" fillId="0" borderId="0" xfId="0" applyFont="1" applyAlignment="1">
      <alignment horizontal="justify" vertical="top" wrapText="1"/>
    </xf>
    <xf numFmtId="0" fontId="1" fillId="0" borderId="0" xfId="0" applyFont="1" applyBorder="1" applyAlignment="1">
      <alignment vertical="top" wrapText="1"/>
    </xf>
    <xf numFmtId="0" fontId="3" fillId="0" borderId="4" xfId="0" applyFont="1" applyBorder="1" applyAlignment="1">
      <alignment horizontal="right"/>
    </xf>
    <xf numFmtId="0" fontId="1" fillId="0" borderId="9" xfId="0" applyFont="1" applyFill="1" applyBorder="1" applyAlignment="1">
      <alignment horizontal="center"/>
    </xf>
    <xf numFmtId="0" fontId="1" fillId="0" borderId="0" xfId="0" applyFont="1" applyFill="1" applyAlignment="1">
      <alignment horizontal="center"/>
    </xf>
    <xf numFmtId="0" fontId="2" fillId="0" borderId="0" xfId="0" applyFont="1" applyAlignment="1">
      <alignment horizontal="left"/>
    </xf>
    <xf numFmtId="0" fontId="1" fillId="0" borderId="0" xfId="0" applyFont="1" applyAlignment="1">
      <alignment horizontal="left"/>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1:H56"/>
  <sheetViews>
    <sheetView topLeftCell="A16" workbookViewId="0">
      <selection activeCell="G60" sqref="G60"/>
    </sheetView>
  </sheetViews>
  <sheetFormatPr defaultRowHeight="15.75"/>
  <cols>
    <col min="1" max="1" width="27.7109375" style="1" customWidth="1"/>
    <col min="2" max="2" width="12" style="1" customWidth="1"/>
    <col min="3" max="3" width="11.28515625" style="1" customWidth="1"/>
    <col min="4" max="4" width="13.7109375" style="1" customWidth="1"/>
    <col min="5" max="5" width="11" style="1" customWidth="1"/>
    <col min="6" max="6" width="14.7109375" style="1" customWidth="1"/>
    <col min="7" max="7" width="9.140625" style="1" customWidth="1"/>
    <col min="8" max="8" width="27.7109375" style="1" customWidth="1"/>
    <col min="9" max="16384" width="9.140625" style="1"/>
  </cols>
  <sheetData>
    <row r="1" spans="1:8" s="2" customFormat="1" ht="19.5" customHeight="1">
      <c r="A1" s="142" t="s">
        <v>1</v>
      </c>
      <c r="B1" s="144" t="s">
        <v>2</v>
      </c>
      <c r="C1" s="144"/>
      <c r="D1" s="144"/>
      <c r="E1" s="141" t="s">
        <v>3</v>
      </c>
      <c r="F1" s="141"/>
      <c r="G1" s="141"/>
      <c r="H1" s="7"/>
    </row>
    <row r="2" spans="1:8" s="2" customFormat="1" ht="19.5" customHeight="1">
      <c r="A2" s="142"/>
      <c r="B2" s="144" t="s">
        <v>342</v>
      </c>
      <c r="C2" s="144"/>
      <c r="D2" s="144"/>
      <c r="E2" s="148" t="s">
        <v>343</v>
      </c>
      <c r="F2" s="148"/>
      <c r="G2" s="148"/>
      <c r="H2" s="7"/>
    </row>
    <row r="3" spans="1:8" s="2" customFormat="1" ht="19.5" customHeight="1">
      <c r="A3" s="142"/>
      <c r="B3" s="144"/>
      <c r="C3" s="144"/>
      <c r="D3" s="144"/>
      <c r="E3" s="141" t="s">
        <v>4</v>
      </c>
      <c r="F3" s="141"/>
      <c r="G3" s="141"/>
      <c r="H3" s="7"/>
    </row>
    <row r="4" spans="1:8" s="2" customFormat="1" ht="19.5" customHeight="1">
      <c r="A4" s="142"/>
      <c r="B4" s="145"/>
      <c r="C4" s="145"/>
      <c r="D4" s="145"/>
      <c r="E4" s="148" t="s">
        <v>54</v>
      </c>
      <c r="F4" s="148"/>
      <c r="G4" s="148"/>
      <c r="H4" s="7"/>
    </row>
    <row r="5" spans="1:8" ht="19.5" customHeight="1">
      <c r="A5" s="142"/>
      <c r="B5" s="145"/>
      <c r="C5" s="145"/>
      <c r="D5" s="145"/>
      <c r="E5" s="148" t="s">
        <v>55</v>
      </c>
      <c r="F5" s="148"/>
      <c r="G5" s="148"/>
      <c r="H5" s="7"/>
    </row>
    <row r="6" spans="1:8" s="6" customFormat="1" ht="19.5" customHeight="1">
      <c r="A6" s="143"/>
      <c r="B6" s="146"/>
      <c r="C6" s="146"/>
      <c r="D6" s="146"/>
      <c r="E6" s="147"/>
      <c r="F6" s="147"/>
      <c r="G6" s="147"/>
      <c r="H6" s="147"/>
    </row>
    <row r="7" spans="1:8" s="13" customFormat="1" ht="96" customHeight="1">
      <c r="A7" s="15" t="s">
        <v>5</v>
      </c>
      <c r="B7" s="4" t="s">
        <v>49</v>
      </c>
      <c r="C7" s="4" t="s">
        <v>50</v>
      </c>
      <c r="D7" s="4" t="s">
        <v>51</v>
      </c>
      <c r="E7" s="4" t="s">
        <v>52</v>
      </c>
      <c r="F7" s="4" t="s">
        <v>53</v>
      </c>
      <c r="G7" s="4" t="s">
        <v>6</v>
      </c>
      <c r="H7" s="16"/>
    </row>
    <row r="8" spans="1:8" s="2" customFormat="1" ht="19.5" customHeight="1">
      <c r="A8" s="4" t="s">
        <v>7</v>
      </c>
      <c r="B8" s="4">
        <v>1</v>
      </c>
      <c r="C8" s="4">
        <v>2</v>
      </c>
      <c r="D8" s="4" t="s">
        <v>8</v>
      </c>
      <c r="E8" s="4">
        <v>4</v>
      </c>
      <c r="F8" s="4" t="s">
        <v>9</v>
      </c>
      <c r="G8" s="4">
        <v>6</v>
      </c>
      <c r="H8" s="17"/>
    </row>
    <row r="9" spans="1:8" s="2" customFormat="1" ht="19.5" customHeight="1">
      <c r="A9" s="15" t="s">
        <v>10</v>
      </c>
      <c r="B9" s="4" t="s">
        <v>11</v>
      </c>
      <c r="C9" s="4" t="s">
        <v>11</v>
      </c>
      <c r="D9" s="4" t="s">
        <v>11</v>
      </c>
      <c r="E9" s="4" t="s">
        <v>11</v>
      </c>
      <c r="F9" s="110">
        <f>F10+F18+F19+F20+F21+F22+F23</f>
        <v>23317.7425</v>
      </c>
      <c r="G9" s="15"/>
      <c r="H9" s="17"/>
    </row>
    <row r="10" spans="1:8" ht="19.5" customHeight="1">
      <c r="A10" s="31" t="s">
        <v>12</v>
      </c>
      <c r="B10" s="3" t="s">
        <v>11</v>
      </c>
      <c r="C10" s="3" t="s">
        <v>11</v>
      </c>
      <c r="D10" s="3" t="s">
        <v>11</v>
      </c>
      <c r="E10" s="3" t="s">
        <v>11</v>
      </c>
      <c r="F10" s="111">
        <f>SUM(F11:F17)</f>
        <v>11483.300000000001</v>
      </c>
      <c r="G10" s="31"/>
      <c r="H10" s="24"/>
    </row>
    <row r="11" spans="1:8" ht="19.5" customHeight="1">
      <c r="A11" s="31" t="s">
        <v>13</v>
      </c>
      <c r="B11" s="95">
        <v>110</v>
      </c>
      <c r="C11" s="76">
        <v>59.5</v>
      </c>
      <c r="D11" s="76">
        <f>C11*B11/10</f>
        <v>654.5</v>
      </c>
      <c r="E11" s="3">
        <v>7</v>
      </c>
      <c r="F11" s="111">
        <f>E11*D11</f>
        <v>4581.5</v>
      </c>
      <c r="G11" s="31"/>
      <c r="H11" s="24"/>
    </row>
    <row r="12" spans="1:8" ht="19.5" customHeight="1">
      <c r="A12" s="31" t="s">
        <v>14</v>
      </c>
      <c r="B12" s="95"/>
      <c r="C12" s="76"/>
      <c r="D12" s="76"/>
      <c r="E12" s="3"/>
      <c r="F12" s="111"/>
      <c r="G12" s="31"/>
      <c r="H12" s="24"/>
    </row>
    <row r="13" spans="1:8" ht="19.5" customHeight="1">
      <c r="A13" s="31" t="s">
        <v>15</v>
      </c>
      <c r="B13" s="95">
        <v>198</v>
      </c>
      <c r="C13" s="76">
        <v>49</v>
      </c>
      <c r="D13" s="76">
        <f t="shared" ref="D13:D26" si="0">C13*B13/10</f>
        <v>970.2</v>
      </c>
      <c r="E13" s="3">
        <v>7</v>
      </c>
      <c r="F13" s="111">
        <f t="shared" ref="F13:F15" si="1">E13*D13</f>
        <v>6791.4000000000005</v>
      </c>
      <c r="G13" s="31"/>
      <c r="H13" s="24"/>
    </row>
    <row r="14" spans="1:8" ht="19.5" customHeight="1">
      <c r="A14" s="31" t="s">
        <v>16</v>
      </c>
      <c r="B14" s="95"/>
      <c r="C14" s="76"/>
      <c r="D14" s="76"/>
      <c r="E14" s="3"/>
      <c r="F14" s="111"/>
      <c r="G14" s="31"/>
      <c r="H14" s="24"/>
    </row>
    <row r="15" spans="1:8" ht="19.5" customHeight="1">
      <c r="A15" s="31" t="s">
        <v>17</v>
      </c>
      <c r="B15" s="95">
        <v>10</v>
      </c>
      <c r="C15" s="76">
        <v>13.8</v>
      </c>
      <c r="D15" s="76">
        <f t="shared" si="0"/>
        <v>13.8</v>
      </c>
      <c r="E15" s="3">
        <v>8</v>
      </c>
      <c r="F15" s="111">
        <f t="shared" si="1"/>
        <v>110.4</v>
      </c>
      <c r="G15" s="31"/>
      <c r="H15" s="24"/>
    </row>
    <row r="16" spans="1:8" ht="19.5" customHeight="1">
      <c r="A16" s="31" t="s">
        <v>18</v>
      </c>
      <c r="B16" s="95"/>
      <c r="C16" s="76"/>
      <c r="D16" s="76"/>
      <c r="E16" s="3"/>
      <c r="F16" s="111"/>
      <c r="G16" s="31"/>
      <c r="H16" s="24"/>
    </row>
    <row r="17" spans="1:8" ht="19.5" customHeight="1">
      <c r="A17" s="31" t="s">
        <v>19</v>
      </c>
      <c r="B17" s="95"/>
      <c r="C17" s="76"/>
      <c r="D17" s="76"/>
      <c r="E17" s="3"/>
      <c r="F17" s="111"/>
      <c r="G17" s="31"/>
      <c r="H17" s="24"/>
    </row>
    <row r="18" spans="1:8" ht="19.5" customHeight="1">
      <c r="A18" s="31" t="s">
        <v>20</v>
      </c>
      <c r="B18" s="95">
        <v>321</v>
      </c>
      <c r="C18" s="76">
        <v>27.35</v>
      </c>
      <c r="D18" s="76">
        <f t="shared" si="0"/>
        <v>877.93500000000006</v>
      </c>
      <c r="E18" s="3">
        <v>5.5</v>
      </c>
      <c r="F18" s="111">
        <f>D18*E18</f>
        <v>4828.6424999999999</v>
      </c>
      <c r="G18" s="31"/>
      <c r="H18" s="24"/>
    </row>
    <row r="19" spans="1:8" ht="19.5" customHeight="1">
      <c r="A19" s="31" t="s">
        <v>21</v>
      </c>
      <c r="B19" s="95">
        <v>3</v>
      </c>
      <c r="C19" s="76">
        <v>91.5</v>
      </c>
      <c r="D19" s="76">
        <f t="shared" si="0"/>
        <v>27.45</v>
      </c>
      <c r="E19" s="3">
        <v>6</v>
      </c>
      <c r="F19" s="111">
        <f t="shared" ref="F19:F26" si="2">D19*E19</f>
        <v>164.7</v>
      </c>
      <c r="G19" s="31"/>
      <c r="H19" s="24"/>
    </row>
    <row r="20" spans="1:8" ht="19.5" customHeight="1">
      <c r="A20" s="31" t="s">
        <v>22</v>
      </c>
      <c r="B20" s="95">
        <v>250</v>
      </c>
      <c r="C20" s="76">
        <v>67</v>
      </c>
      <c r="D20" s="76">
        <f t="shared" si="0"/>
        <v>1675</v>
      </c>
      <c r="E20" s="3">
        <v>3</v>
      </c>
      <c r="F20" s="111">
        <f t="shared" si="2"/>
        <v>5025</v>
      </c>
      <c r="G20" s="31"/>
      <c r="H20" s="24"/>
    </row>
    <row r="21" spans="1:8" ht="19.5" customHeight="1">
      <c r="A21" s="31" t="s">
        <v>23</v>
      </c>
      <c r="B21" s="95"/>
      <c r="C21" s="76"/>
      <c r="D21" s="76"/>
      <c r="E21" s="3"/>
      <c r="F21" s="111"/>
      <c r="G21" s="31"/>
      <c r="H21" s="24"/>
    </row>
    <row r="22" spans="1:8" ht="19.5" customHeight="1">
      <c r="A22" s="31" t="s">
        <v>24</v>
      </c>
      <c r="B22" s="95">
        <v>40</v>
      </c>
      <c r="C22" s="76">
        <v>9.25</v>
      </c>
      <c r="D22" s="76">
        <f t="shared" si="0"/>
        <v>37</v>
      </c>
      <c r="E22" s="3">
        <v>21.5</v>
      </c>
      <c r="F22" s="111">
        <f t="shared" si="2"/>
        <v>795.5</v>
      </c>
      <c r="G22" s="31"/>
      <c r="H22" s="24"/>
    </row>
    <row r="23" spans="1:8" ht="19.5" customHeight="1">
      <c r="A23" s="31" t="s">
        <v>25</v>
      </c>
      <c r="B23" s="95">
        <v>42</v>
      </c>
      <c r="C23" s="76">
        <v>13.5</v>
      </c>
      <c r="D23" s="76">
        <f t="shared" si="0"/>
        <v>56.7</v>
      </c>
      <c r="E23" s="3">
        <v>18</v>
      </c>
      <c r="F23" s="111">
        <f t="shared" si="2"/>
        <v>1020.6</v>
      </c>
      <c r="G23" s="31"/>
      <c r="H23" s="24"/>
    </row>
    <row r="24" spans="1:8" ht="19.5" customHeight="1">
      <c r="A24" s="93" t="s">
        <v>311</v>
      </c>
      <c r="B24" s="95">
        <v>29</v>
      </c>
      <c r="C24" s="76">
        <v>208</v>
      </c>
      <c r="D24" s="76">
        <f t="shared" si="0"/>
        <v>603.20000000000005</v>
      </c>
      <c r="E24" s="3">
        <v>7</v>
      </c>
      <c r="F24" s="111">
        <f t="shared" si="2"/>
        <v>4222.4000000000005</v>
      </c>
      <c r="G24" s="37"/>
      <c r="H24" s="24"/>
    </row>
    <row r="25" spans="1:8" ht="19.5" customHeight="1">
      <c r="A25" s="93" t="s">
        <v>312</v>
      </c>
      <c r="B25" s="95">
        <v>5</v>
      </c>
      <c r="C25" s="76">
        <v>12.46</v>
      </c>
      <c r="D25" s="76">
        <f t="shared" si="0"/>
        <v>6.23</v>
      </c>
      <c r="E25" s="3">
        <v>25</v>
      </c>
      <c r="F25" s="111">
        <f t="shared" si="2"/>
        <v>155.75</v>
      </c>
      <c r="G25" s="37"/>
      <c r="H25" s="24"/>
    </row>
    <row r="26" spans="1:8" ht="19.5" customHeight="1">
      <c r="A26" s="93" t="s">
        <v>310</v>
      </c>
      <c r="B26" s="95">
        <v>3</v>
      </c>
      <c r="C26" s="76">
        <v>65.5</v>
      </c>
      <c r="D26" s="76">
        <f t="shared" si="0"/>
        <v>19.649999999999999</v>
      </c>
      <c r="E26" s="3">
        <v>10</v>
      </c>
      <c r="F26" s="111">
        <f t="shared" si="2"/>
        <v>196.5</v>
      </c>
      <c r="G26" s="31"/>
      <c r="H26" s="24"/>
    </row>
    <row r="27" spans="1:8" s="2" customFormat="1" ht="19.5" customHeight="1">
      <c r="A27" s="36" t="s">
        <v>26</v>
      </c>
      <c r="B27" s="92" t="s">
        <v>11</v>
      </c>
      <c r="C27" s="92" t="s">
        <v>11</v>
      </c>
      <c r="D27" s="32" t="s">
        <v>11</v>
      </c>
      <c r="E27" s="32" t="s">
        <v>11</v>
      </c>
      <c r="F27" s="110">
        <f>SUM(F28:F40)</f>
        <v>4092.2138999999997</v>
      </c>
      <c r="G27" s="36"/>
      <c r="H27" s="17"/>
    </row>
    <row r="28" spans="1:8" ht="19.5" customHeight="1">
      <c r="A28" s="31" t="s">
        <v>27</v>
      </c>
      <c r="B28" s="95"/>
      <c r="C28" s="76"/>
      <c r="D28" s="3"/>
      <c r="E28" s="3"/>
      <c r="F28" s="111"/>
      <c r="G28" s="31"/>
      <c r="H28" s="24"/>
    </row>
    <row r="29" spans="1:8" ht="19.5" customHeight="1">
      <c r="A29" s="31" t="s">
        <v>28</v>
      </c>
      <c r="B29" s="95">
        <v>0.5</v>
      </c>
      <c r="C29" s="76">
        <v>200</v>
      </c>
      <c r="D29" s="76">
        <f>C29*B29/10</f>
        <v>10</v>
      </c>
      <c r="E29" s="3">
        <v>6.5</v>
      </c>
      <c r="F29" s="111">
        <f>E29*D29</f>
        <v>65</v>
      </c>
      <c r="G29" s="31"/>
      <c r="H29" s="24"/>
    </row>
    <row r="30" spans="1:8" ht="19.5" customHeight="1">
      <c r="A30" s="31" t="s">
        <v>29</v>
      </c>
      <c r="B30" s="95">
        <v>0.5</v>
      </c>
      <c r="C30" s="76">
        <v>41.3</v>
      </c>
      <c r="D30" s="76">
        <f t="shared" ref="D30:D38" si="3">C30*B30/10</f>
        <v>2.0649999999999999</v>
      </c>
      <c r="E30" s="3">
        <v>19</v>
      </c>
      <c r="F30" s="111">
        <f t="shared" ref="F30:F38" si="4">E30*D30</f>
        <v>39.234999999999999</v>
      </c>
      <c r="G30" s="31"/>
      <c r="H30" s="24"/>
    </row>
    <row r="31" spans="1:8" ht="19.5" customHeight="1">
      <c r="A31" s="31" t="s">
        <v>30</v>
      </c>
      <c r="B31" s="95">
        <v>0.5</v>
      </c>
      <c r="C31" s="76">
        <v>52.4</v>
      </c>
      <c r="D31" s="76">
        <f t="shared" si="3"/>
        <v>2.62</v>
      </c>
      <c r="E31" s="3">
        <v>10</v>
      </c>
      <c r="F31" s="111">
        <f t="shared" si="4"/>
        <v>26.200000000000003</v>
      </c>
      <c r="G31" s="31"/>
      <c r="H31" s="24"/>
    </row>
    <row r="32" spans="1:8" ht="19.5" customHeight="1">
      <c r="A32" s="31" t="s">
        <v>31</v>
      </c>
      <c r="B32" s="95">
        <v>1</v>
      </c>
      <c r="C32" s="76">
        <v>45.54</v>
      </c>
      <c r="D32" s="76">
        <f t="shared" si="3"/>
        <v>4.5540000000000003</v>
      </c>
      <c r="E32" s="3">
        <v>10</v>
      </c>
      <c r="F32" s="111">
        <f t="shared" si="4"/>
        <v>45.540000000000006</v>
      </c>
      <c r="G32" s="31"/>
      <c r="H32" s="24"/>
    </row>
    <row r="33" spans="1:8" ht="19.5" customHeight="1">
      <c r="A33" s="31" t="s">
        <v>32</v>
      </c>
      <c r="B33" s="95"/>
      <c r="C33" s="76"/>
      <c r="D33" s="76"/>
      <c r="E33" s="3"/>
      <c r="F33" s="111"/>
      <c r="G33" s="31"/>
      <c r="H33" s="24"/>
    </row>
    <row r="34" spans="1:8" ht="19.5" customHeight="1">
      <c r="A34" s="93" t="s">
        <v>313</v>
      </c>
      <c r="B34" s="95">
        <v>4</v>
      </c>
      <c r="C34" s="76">
        <v>50</v>
      </c>
      <c r="D34" s="76">
        <f t="shared" si="3"/>
        <v>20</v>
      </c>
      <c r="E34" s="3">
        <v>7</v>
      </c>
      <c r="F34" s="111">
        <f t="shared" si="4"/>
        <v>140</v>
      </c>
      <c r="G34" s="31"/>
      <c r="H34" s="24"/>
    </row>
    <row r="35" spans="1:8" ht="19.5" customHeight="1">
      <c r="A35" s="31" t="s">
        <v>33</v>
      </c>
      <c r="B35" s="95"/>
      <c r="C35" s="76"/>
      <c r="D35" s="76"/>
      <c r="E35" s="31"/>
      <c r="F35" s="111"/>
      <c r="G35" s="31"/>
      <c r="H35" s="25"/>
    </row>
    <row r="36" spans="1:8" ht="19.5" customHeight="1">
      <c r="A36" s="31" t="s">
        <v>34</v>
      </c>
      <c r="B36" s="95"/>
      <c r="C36" s="76"/>
      <c r="D36" s="76"/>
      <c r="E36" s="31"/>
      <c r="F36" s="111"/>
      <c r="G36" s="31"/>
      <c r="H36" s="25"/>
    </row>
    <row r="37" spans="1:8" ht="19.5" customHeight="1">
      <c r="A37" s="31" t="s">
        <v>35</v>
      </c>
      <c r="B37" s="95"/>
      <c r="C37" s="76"/>
      <c r="D37" s="76"/>
      <c r="E37" s="31"/>
      <c r="F37" s="111"/>
      <c r="G37" s="31"/>
      <c r="H37" s="25"/>
    </row>
    <row r="38" spans="1:8" ht="19.5" customHeight="1">
      <c r="A38" s="31" t="s">
        <v>36</v>
      </c>
      <c r="B38" s="95">
        <v>82.11</v>
      </c>
      <c r="C38" s="76">
        <v>14.6</v>
      </c>
      <c r="D38" s="76">
        <f t="shared" si="3"/>
        <v>119.8806</v>
      </c>
      <c r="E38" s="31">
        <v>31.5</v>
      </c>
      <c r="F38" s="111">
        <f t="shared" si="4"/>
        <v>3776.2388999999998</v>
      </c>
      <c r="G38" s="31"/>
      <c r="H38" s="25"/>
    </row>
    <row r="39" spans="1:8" ht="19.5" customHeight="1">
      <c r="A39" s="31" t="s">
        <v>37</v>
      </c>
      <c r="B39" s="31"/>
      <c r="C39" s="3"/>
      <c r="D39" s="3"/>
      <c r="E39" s="31"/>
      <c r="F39" s="111"/>
      <c r="G39" s="31"/>
      <c r="H39" s="25"/>
    </row>
    <row r="40" spans="1:8" ht="19.5" customHeight="1">
      <c r="A40" s="31" t="s">
        <v>38</v>
      </c>
      <c r="B40" s="31"/>
      <c r="C40" s="3"/>
      <c r="D40" s="3"/>
      <c r="E40" s="31"/>
      <c r="F40" s="111"/>
      <c r="G40" s="31"/>
      <c r="H40" s="25"/>
    </row>
    <row r="41" spans="1:8" ht="19.5" customHeight="1">
      <c r="A41" s="4" t="s">
        <v>39</v>
      </c>
      <c r="B41" s="4" t="s">
        <v>11</v>
      </c>
      <c r="C41" s="4" t="s">
        <v>11</v>
      </c>
      <c r="D41" s="4" t="s">
        <v>11</v>
      </c>
      <c r="E41" s="4" t="s">
        <v>11</v>
      </c>
      <c r="F41" s="106">
        <f>F27+F9</f>
        <v>27409.956399999999</v>
      </c>
      <c r="G41" s="4" t="s">
        <v>11</v>
      </c>
      <c r="H41" s="25"/>
    </row>
    <row r="42" spans="1:8">
      <c r="A42" s="9"/>
      <c r="B42" s="25"/>
      <c r="C42" s="25"/>
      <c r="D42" s="25"/>
      <c r="E42" s="25"/>
      <c r="F42" s="25"/>
      <c r="G42" s="25"/>
      <c r="H42" s="25"/>
    </row>
    <row r="43" spans="1:8" ht="19.5" customHeight="1">
      <c r="A43" s="9" t="s">
        <v>40</v>
      </c>
      <c r="B43" s="25"/>
      <c r="C43" s="25"/>
      <c r="D43" s="25"/>
      <c r="E43" s="25"/>
      <c r="F43" s="25"/>
      <c r="G43" s="25"/>
      <c r="H43" s="25"/>
    </row>
    <row r="44" spans="1:8" ht="31.5" customHeight="1">
      <c r="A44" s="149" t="s">
        <v>41</v>
      </c>
      <c r="B44" s="149"/>
      <c r="C44" s="149"/>
      <c r="D44" s="149"/>
      <c r="E44" s="149"/>
      <c r="F44" s="149"/>
      <c r="G44" s="149"/>
      <c r="H44" s="25"/>
    </row>
    <row r="45" spans="1:8" ht="19.5" customHeight="1">
      <c r="A45" s="149" t="s">
        <v>42</v>
      </c>
      <c r="B45" s="149"/>
      <c r="C45" s="149"/>
      <c r="D45" s="149"/>
      <c r="E45" s="149"/>
      <c r="F45" s="149"/>
      <c r="G45" s="149"/>
      <c r="H45" s="25"/>
    </row>
    <row r="46" spans="1:8" ht="19.5" customHeight="1">
      <c r="A46" s="149" t="s">
        <v>43</v>
      </c>
      <c r="B46" s="149"/>
      <c r="C46" s="149"/>
      <c r="D46" s="149"/>
      <c r="E46" s="149"/>
      <c r="F46" s="149"/>
      <c r="G46" s="149"/>
      <c r="H46" s="25"/>
    </row>
    <row r="47" spans="1:8" ht="19.5" customHeight="1">
      <c r="A47" s="149" t="s">
        <v>44</v>
      </c>
      <c r="B47" s="149"/>
      <c r="C47" s="149"/>
      <c r="D47" s="149"/>
      <c r="E47" s="149"/>
      <c r="F47" s="149"/>
      <c r="G47" s="149"/>
      <c r="H47" s="25"/>
    </row>
    <row r="48" spans="1:8" ht="19.5" customHeight="1">
      <c r="A48" s="149" t="s">
        <v>45</v>
      </c>
      <c r="B48" s="149"/>
      <c r="C48" s="149"/>
      <c r="D48" s="149"/>
      <c r="E48" s="149"/>
      <c r="F48" s="149"/>
      <c r="G48" s="149"/>
      <c r="H48" s="25"/>
    </row>
    <row r="49" spans="1:8" ht="19.5" customHeight="1">
      <c r="A49" s="11"/>
      <c r="B49" s="11"/>
      <c r="C49" s="11"/>
      <c r="D49" s="11"/>
      <c r="E49" s="11"/>
      <c r="F49" s="11"/>
      <c r="G49" s="11"/>
      <c r="H49" s="25"/>
    </row>
    <row r="50" spans="1:8" ht="19.5" customHeight="1">
      <c r="A50" s="26"/>
      <c r="B50" s="27"/>
      <c r="C50" s="25"/>
      <c r="D50" s="150" t="s">
        <v>344</v>
      </c>
      <c r="E50" s="150"/>
      <c r="F50" s="150"/>
      <c r="G50" s="150"/>
      <c r="H50" s="25"/>
    </row>
    <row r="51" spans="1:8" ht="19.5" customHeight="1">
      <c r="A51" s="144" t="s">
        <v>46</v>
      </c>
      <c r="B51" s="144"/>
      <c r="C51" s="144"/>
      <c r="D51" s="144" t="s">
        <v>48</v>
      </c>
      <c r="E51" s="144"/>
      <c r="F51" s="144"/>
      <c r="G51" s="144"/>
      <c r="H51" s="25"/>
    </row>
    <row r="52" spans="1:8" ht="19.5" customHeight="1">
      <c r="A52" s="150" t="s">
        <v>47</v>
      </c>
      <c r="B52" s="150"/>
      <c r="C52" s="150"/>
      <c r="D52" s="150" t="s">
        <v>0</v>
      </c>
      <c r="E52" s="150"/>
      <c r="F52" s="150"/>
      <c r="G52" s="150"/>
      <c r="H52" s="25"/>
    </row>
    <row r="53" spans="1:8">
      <c r="A53" s="29"/>
      <c r="B53" s="27"/>
      <c r="C53" s="25"/>
      <c r="D53" s="25"/>
      <c r="E53" s="25"/>
      <c r="F53" s="25"/>
      <c r="G53" s="25"/>
      <c r="H53" s="25"/>
    </row>
    <row r="54" spans="1:8">
      <c r="A54" s="29"/>
      <c r="B54" s="27"/>
      <c r="C54" s="25"/>
      <c r="D54" s="25"/>
      <c r="E54" s="25"/>
      <c r="F54" s="25"/>
      <c r="G54" s="25"/>
      <c r="H54" s="25"/>
    </row>
    <row r="55" spans="1:8">
      <c r="A55" s="29"/>
      <c r="B55" s="27"/>
      <c r="C55" s="25"/>
      <c r="D55" s="25"/>
      <c r="E55" s="25"/>
      <c r="F55" s="25"/>
      <c r="G55" s="25"/>
      <c r="H55" s="25"/>
    </row>
    <row r="56" spans="1:8">
      <c r="A56" s="30"/>
      <c r="B56" s="25"/>
      <c r="C56" s="25"/>
      <c r="D56" s="25"/>
      <c r="E56" s="25"/>
      <c r="F56" s="25"/>
      <c r="G56" s="25"/>
      <c r="H56" s="25"/>
    </row>
  </sheetData>
  <mergeCells count="23">
    <mergeCell ref="D50:G50"/>
    <mergeCell ref="D51:G51"/>
    <mergeCell ref="D52:G52"/>
    <mergeCell ref="A51:C51"/>
    <mergeCell ref="A52:C52"/>
    <mergeCell ref="A44:G44"/>
    <mergeCell ref="A45:G45"/>
    <mergeCell ref="A46:G46"/>
    <mergeCell ref="A47:G47"/>
    <mergeCell ref="A48:G48"/>
    <mergeCell ref="E1:G1"/>
    <mergeCell ref="A1:A6"/>
    <mergeCell ref="B1:D1"/>
    <mergeCell ref="B2:D2"/>
    <mergeCell ref="B3:D3"/>
    <mergeCell ref="B4:D4"/>
    <mergeCell ref="B5:D5"/>
    <mergeCell ref="B6:D6"/>
    <mergeCell ref="E6:H6"/>
    <mergeCell ref="E2:G2"/>
    <mergeCell ref="E3:G3"/>
    <mergeCell ref="E4:G4"/>
    <mergeCell ref="E5:G5"/>
  </mergeCells>
  <pageMargins left="0.2" right="0.2" top="0.49" bottom="0.53"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FFFF00"/>
  </sheetPr>
  <dimension ref="A1:H40"/>
  <sheetViews>
    <sheetView topLeftCell="A25" workbookViewId="0">
      <selection activeCell="L7" sqref="L7"/>
    </sheetView>
  </sheetViews>
  <sheetFormatPr defaultRowHeight="15.75"/>
  <cols>
    <col min="1" max="1" width="14.85546875" style="25" customWidth="1"/>
    <col min="2" max="3" width="9.140625" style="25"/>
    <col min="4" max="4" width="15.7109375" style="25" customWidth="1"/>
    <col min="5" max="5" width="10" style="25" customWidth="1"/>
    <col min="6" max="6" width="14.85546875" style="25" customWidth="1"/>
    <col min="7" max="16384" width="9.140625" style="25"/>
  </cols>
  <sheetData>
    <row r="1" spans="1:8" ht="19.5" customHeight="1">
      <c r="A1" s="144" t="s">
        <v>56</v>
      </c>
      <c r="B1" s="144" t="s">
        <v>345</v>
      </c>
      <c r="C1" s="144"/>
      <c r="D1" s="144"/>
      <c r="E1" s="144"/>
      <c r="F1" s="141" t="s">
        <v>3</v>
      </c>
      <c r="G1" s="141"/>
      <c r="H1" s="141"/>
    </row>
    <row r="2" spans="1:8" ht="19.5" customHeight="1">
      <c r="A2" s="144"/>
      <c r="B2" s="144"/>
      <c r="C2" s="144"/>
      <c r="D2" s="144"/>
      <c r="E2" s="144"/>
      <c r="F2" s="148" t="s">
        <v>346</v>
      </c>
      <c r="G2" s="148"/>
      <c r="H2" s="148"/>
    </row>
    <row r="3" spans="1:8" ht="19.5" customHeight="1">
      <c r="A3" s="144"/>
      <c r="B3" s="144"/>
      <c r="C3" s="144"/>
      <c r="D3" s="144"/>
      <c r="E3" s="144"/>
      <c r="F3" s="141" t="s">
        <v>4</v>
      </c>
      <c r="G3" s="141"/>
      <c r="H3" s="141"/>
    </row>
    <row r="4" spans="1:8" ht="19.5" customHeight="1">
      <c r="A4" s="144"/>
      <c r="B4" s="144"/>
      <c r="C4" s="144"/>
      <c r="D4" s="144"/>
      <c r="E4" s="144"/>
      <c r="F4" s="148" t="s">
        <v>54</v>
      </c>
      <c r="G4" s="148"/>
      <c r="H4" s="148"/>
    </row>
    <row r="5" spans="1:8" ht="19.5" customHeight="1">
      <c r="A5" s="144"/>
      <c r="B5" s="144"/>
      <c r="C5" s="144"/>
      <c r="D5" s="144"/>
      <c r="E5" s="144"/>
      <c r="F5" s="148" t="s">
        <v>55</v>
      </c>
      <c r="G5" s="148"/>
      <c r="H5" s="148"/>
    </row>
    <row r="6" spans="1:8" ht="19.5" customHeight="1">
      <c r="A6" s="34"/>
      <c r="B6" s="151"/>
      <c r="C6" s="151"/>
      <c r="D6" s="151"/>
      <c r="E6" s="151"/>
      <c r="F6" s="152"/>
      <c r="G6" s="152"/>
      <c r="H6" s="46"/>
    </row>
    <row r="7" spans="1:8" s="35" customFormat="1" ht="75" customHeight="1">
      <c r="A7" s="157" t="s">
        <v>5</v>
      </c>
      <c r="B7" s="158"/>
      <c r="C7" s="4" t="s">
        <v>57</v>
      </c>
      <c r="D7" s="4" t="s">
        <v>58</v>
      </c>
      <c r="E7" s="44" t="s">
        <v>85</v>
      </c>
      <c r="F7" s="4" t="s">
        <v>53</v>
      </c>
      <c r="G7" s="153" t="s">
        <v>6</v>
      </c>
      <c r="H7" s="153"/>
    </row>
    <row r="8" spans="1:8" s="35" customFormat="1" ht="19.5" customHeight="1">
      <c r="A8" s="153" t="s">
        <v>7</v>
      </c>
      <c r="B8" s="153"/>
      <c r="C8" s="4" t="s">
        <v>59</v>
      </c>
      <c r="D8" s="4">
        <v>1</v>
      </c>
      <c r="E8" s="44">
        <v>2</v>
      </c>
      <c r="F8" s="4" t="s">
        <v>60</v>
      </c>
      <c r="G8" s="153">
        <v>4</v>
      </c>
      <c r="H8" s="153"/>
    </row>
    <row r="9" spans="1:8" ht="19.5" customHeight="1">
      <c r="A9" s="154" t="s">
        <v>61</v>
      </c>
      <c r="B9" s="154"/>
      <c r="C9" s="4" t="s">
        <v>11</v>
      </c>
      <c r="D9" s="4" t="s">
        <v>11</v>
      </c>
      <c r="E9" s="44" t="s">
        <v>11</v>
      </c>
      <c r="F9" s="110">
        <f>SUM(F10:F13)</f>
        <v>10463.4</v>
      </c>
      <c r="G9" s="154"/>
      <c r="H9" s="154"/>
    </row>
    <row r="10" spans="1:8" ht="19.5" customHeight="1">
      <c r="A10" s="155" t="s">
        <v>62</v>
      </c>
      <c r="B10" s="155"/>
      <c r="C10" s="3" t="s">
        <v>63</v>
      </c>
      <c r="D10" s="76">
        <v>24.7</v>
      </c>
      <c r="E10" s="3">
        <v>82</v>
      </c>
      <c r="F10" s="111">
        <f t="shared" ref="F10:F11" si="0">E10*D10</f>
        <v>2025.3999999999999</v>
      </c>
      <c r="G10" s="155"/>
      <c r="H10" s="155"/>
    </row>
    <row r="11" spans="1:8" ht="19.5" customHeight="1">
      <c r="A11" s="155" t="s">
        <v>64</v>
      </c>
      <c r="B11" s="155"/>
      <c r="C11" s="3" t="s">
        <v>63</v>
      </c>
      <c r="D11" s="76">
        <v>20</v>
      </c>
      <c r="E11" s="3">
        <v>63.3</v>
      </c>
      <c r="F11" s="111">
        <f t="shared" si="0"/>
        <v>1266</v>
      </c>
      <c r="G11" s="155"/>
      <c r="H11" s="155"/>
    </row>
    <row r="12" spans="1:8" ht="19.5" customHeight="1">
      <c r="A12" s="155" t="s">
        <v>65</v>
      </c>
      <c r="B12" s="155"/>
      <c r="C12" s="3" t="s">
        <v>63</v>
      </c>
      <c r="D12" s="76">
        <v>163</v>
      </c>
      <c r="E12" s="3">
        <v>44</v>
      </c>
      <c r="F12" s="111">
        <f>E12*D12</f>
        <v>7172</v>
      </c>
      <c r="G12" s="155"/>
      <c r="H12" s="155"/>
    </row>
    <row r="13" spans="1:8" ht="19.5" customHeight="1">
      <c r="A13" s="155" t="s">
        <v>66</v>
      </c>
      <c r="B13" s="155"/>
      <c r="C13" s="3"/>
      <c r="D13" s="3"/>
      <c r="E13" s="3"/>
      <c r="F13" s="111"/>
      <c r="G13" s="155"/>
      <c r="H13" s="155"/>
    </row>
    <row r="14" spans="1:8" s="35" customFormat="1" ht="19.5" customHeight="1">
      <c r="A14" s="154" t="s">
        <v>67</v>
      </c>
      <c r="B14" s="154"/>
      <c r="C14" s="4" t="s">
        <v>11</v>
      </c>
      <c r="D14" s="4" t="s">
        <v>11</v>
      </c>
      <c r="E14" s="44" t="s">
        <v>11</v>
      </c>
      <c r="F14" s="110">
        <f>SUM(F15:F17)</f>
        <v>1630</v>
      </c>
      <c r="G14" s="154"/>
      <c r="H14" s="154"/>
    </row>
    <row r="15" spans="1:8" ht="19.5" customHeight="1">
      <c r="A15" s="156" t="s">
        <v>314</v>
      </c>
      <c r="B15" s="155"/>
      <c r="C15" s="3" t="s">
        <v>63</v>
      </c>
      <c r="D15" s="96">
        <v>16.3</v>
      </c>
      <c r="E15" s="3">
        <v>100</v>
      </c>
      <c r="F15" s="111">
        <f>E15*D15</f>
        <v>1630</v>
      </c>
      <c r="G15" s="155"/>
      <c r="H15" s="155"/>
    </row>
    <row r="16" spans="1:8" ht="19.5" customHeight="1">
      <c r="A16" s="155" t="s">
        <v>68</v>
      </c>
      <c r="B16" s="155"/>
      <c r="C16" s="3" t="s">
        <v>63</v>
      </c>
      <c r="D16" s="3"/>
      <c r="E16" s="3"/>
      <c r="F16" s="111"/>
      <c r="G16" s="155"/>
      <c r="H16" s="155"/>
    </row>
    <row r="17" spans="1:8" ht="19.5" customHeight="1">
      <c r="A17" s="155" t="s">
        <v>68</v>
      </c>
      <c r="B17" s="155"/>
      <c r="C17" s="3"/>
      <c r="D17" s="3"/>
      <c r="E17" s="45"/>
      <c r="F17" s="111"/>
      <c r="G17" s="155"/>
      <c r="H17" s="155"/>
    </row>
    <row r="18" spans="1:8" s="35" customFormat="1" ht="19.5" customHeight="1">
      <c r="A18" s="154" t="s">
        <v>69</v>
      </c>
      <c r="B18" s="154"/>
      <c r="C18" s="4" t="s">
        <v>11</v>
      </c>
      <c r="D18" s="4" t="s">
        <v>11</v>
      </c>
      <c r="E18" s="44" t="s">
        <v>11</v>
      </c>
      <c r="F18" s="110">
        <f>SUM(F19:F21)</f>
        <v>150</v>
      </c>
      <c r="G18" s="154"/>
      <c r="H18" s="154"/>
    </row>
    <row r="19" spans="1:8" ht="19.5" customHeight="1">
      <c r="A19" s="155" t="s">
        <v>70</v>
      </c>
      <c r="B19" s="155"/>
      <c r="C19" s="3" t="s">
        <v>63</v>
      </c>
      <c r="D19" s="3"/>
      <c r="E19" s="45"/>
      <c r="F19" s="111"/>
      <c r="G19" s="155"/>
      <c r="H19" s="155"/>
    </row>
    <row r="20" spans="1:8" ht="19.5" customHeight="1">
      <c r="A20" s="155" t="s">
        <v>71</v>
      </c>
      <c r="B20" s="155"/>
      <c r="C20" s="3" t="s">
        <v>63</v>
      </c>
      <c r="D20" s="3"/>
      <c r="E20" s="45"/>
      <c r="F20" s="111"/>
      <c r="G20" s="155"/>
      <c r="H20" s="155"/>
    </row>
    <row r="21" spans="1:8" ht="19.5" customHeight="1">
      <c r="A21" s="156" t="s">
        <v>315</v>
      </c>
      <c r="B21" s="155"/>
      <c r="C21" s="3" t="s">
        <v>63</v>
      </c>
      <c r="D21" s="76">
        <v>1.5</v>
      </c>
      <c r="E21" s="45">
        <v>100</v>
      </c>
      <c r="F21" s="111">
        <f>E21*D21</f>
        <v>150</v>
      </c>
      <c r="G21" s="155"/>
      <c r="H21" s="155"/>
    </row>
    <row r="22" spans="1:8" s="35" customFormat="1" ht="34.5" customHeight="1">
      <c r="A22" s="154" t="s">
        <v>72</v>
      </c>
      <c r="B22" s="154"/>
      <c r="C22" s="4" t="s">
        <v>11</v>
      </c>
      <c r="D22" s="4" t="s">
        <v>11</v>
      </c>
      <c r="E22" s="44" t="s">
        <v>11</v>
      </c>
      <c r="F22" s="110">
        <f>SUM(F23:F25)</f>
        <v>2040</v>
      </c>
      <c r="G22" s="154"/>
      <c r="H22" s="154"/>
    </row>
    <row r="23" spans="1:8" ht="19.5" customHeight="1">
      <c r="A23" s="155" t="s">
        <v>73</v>
      </c>
      <c r="B23" s="155"/>
      <c r="C23" s="3" t="s">
        <v>74</v>
      </c>
      <c r="D23" s="76">
        <v>408</v>
      </c>
      <c r="E23" s="45">
        <v>5</v>
      </c>
      <c r="F23" s="111">
        <f>E23*D23</f>
        <v>2040</v>
      </c>
      <c r="G23" s="155"/>
      <c r="H23" s="155"/>
    </row>
    <row r="24" spans="1:8" ht="19.5" customHeight="1">
      <c r="A24" s="155" t="s">
        <v>75</v>
      </c>
      <c r="B24" s="155"/>
      <c r="C24" s="3" t="s">
        <v>76</v>
      </c>
      <c r="D24" s="3"/>
      <c r="E24" s="45"/>
      <c r="F24" s="111"/>
      <c r="G24" s="155"/>
      <c r="H24" s="155"/>
    </row>
    <row r="25" spans="1:8" ht="19.5" customHeight="1">
      <c r="A25" s="155" t="s">
        <v>77</v>
      </c>
      <c r="B25" s="155"/>
      <c r="C25" s="3"/>
      <c r="D25" s="3"/>
      <c r="E25" s="45"/>
      <c r="F25" s="111"/>
      <c r="G25" s="155"/>
      <c r="H25" s="155"/>
    </row>
    <row r="26" spans="1:8" ht="19.5" customHeight="1">
      <c r="A26" s="153" t="s">
        <v>39</v>
      </c>
      <c r="B26" s="153"/>
      <c r="C26" s="4" t="s">
        <v>11</v>
      </c>
      <c r="D26" s="4" t="s">
        <v>11</v>
      </c>
      <c r="E26" s="44" t="s">
        <v>11</v>
      </c>
      <c r="F26" s="106">
        <f>F9+F14+F18+F22</f>
        <v>14283.4</v>
      </c>
      <c r="G26" s="153" t="s">
        <v>11</v>
      </c>
      <c r="H26" s="153"/>
    </row>
    <row r="27" spans="1:8" ht="19.5" customHeight="1">
      <c r="A27" s="38"/>
      <c r="B27" s="38"/>
      <c r="C27" s="38"/>
      <c r="D27" s="38"/>
      <c r="E27" s="38"/>
      <c r="F27" s="38"/>
      <c r="G27" s="38"/>
      <c r="H27" s="38"/>
    </row>
    <row r="28" spans="1:8" ht="19.5" customHeight="1">
      <c r="A28" s="9" t="s">
        <v>78</v>
      </c>
    </row>
    <row r="29" spans="1:8" ht="36.75" customHeight="1">
      <c r="A29" s="149" t="s">
        <v>79</v>
      </c>
      <c r="B29" s="149"/>
      <c r="C29" s="149"/>
      <c r="D29" s="149"/>
      <c r="E29" s="149"/>
      <c r="F29" s="149"/>
      <c r="G29" s="149"/>
      <c r="H29" s="149"/>
    </row>
    <row r="30" spans="1:8" ht="18.75" customHeight="1">
      <c r="A30" s="149" t="s">
        <v>80</v>
      </c>
      <c r="B30" s="149"/>
      <c r="C30" s="149"/>
      <c r="D30" s="149"/>
      <c r="E30" s="149"/>
      <c r="F30" s="149"/>
      <c r="G30" s="149"/>
      <c r="H30" s="149"/>
    </row>
    <row r="31" spans="1:8" ht="31.5" customHeight="1">
      <c r="A31" s="149" t="s">
        <v>81</v>
      </c>
      <c r="B31" s="149"/>
      <c r="C31" s="149"/>
      <c r="D31" s="149"/>
      <c r="E31" s="149"/>
      <c r="F31" s="149"/>
      <c r="G31" s="149"/>
      <c r="H31" s="149"/>
    </row>
    <row r="32" spans="1:8" ht="12" customHeight="1">
      <c r="A32" s="33"/>
      <c r="B32" s="33"/>
      <c r="C32" s="33"/>
      <c r="D32" s="33"/>
      <c r="E32" s="33"/>
      <c r="F32" s="33"/>
      <c r="G32" s="33"/>
      <c r="H32" s="33"/>
    </row>
    <row r="33" spans="1:8" ht="19.5" customHeight="1">
      <c r="A33" s="39"/>
      <c r="B33" s="40"/>
      <c r="C33" s="41"/>
      <c r="D33" s="41"/>
      <c r="E33" s="160" t="s">
        <v>344</v>
      </c>
      <c r="F33" s="160"/>
      <c r="G33" s="160"/>
      <c r="H33" s="160"/>
    </row>
    <row r="34" spans="1:8" ht="19.5" customHeight="1">
      <c r="A34" s="159" t="s">
        <v>82</v>
      </c>
      <c r="B34" s="159"/>
      <c r="C34" s="159"/>
      <c r="D34" s="159"/>
      <c r="E34" s="159" t="s">
        <v>84</v>
      </c>
      <c r="F34" s="159"/>
      <c r="G34" s="159"/>
      <c r="H34" s="159"/>
    </row>
    <row r="35" spans="1:8" ht="19.5" customHeight="1">
      <c r="A35" s="160" t="s">
        <v>83</v>
      </c>
      <c r="B35" s="160"/>
      <c r="C35" s="160"/>
      <c r="D35" s="160"/>
      <c r="E35" s="160" t="s">
        <v>0</v>
      </c>
      <c r="F35" s="160"/>
      <c r="G35" s="160"/>
      <c r="H35" s="160"/>
    </row>
    <row r="36" spans="1:8">
      <c r="A36" s="40"/>
      <c r="B36" s="41"/>
      <c r="C36" s="41"/>
      <c r="D36" s="41"/>
      <c r="E36" s="41"/>
      <c r="F36" s="41"/>
      <c r="G36" s="41"/>
      <c r="H36" s="41"/>
    </row>
    <row r="37" spans="1:8">
      <c r="A37" s="40"/>
      <c r="B37" s="41"/>
      <c r="C37" s="41"/>
      <c r="D37" s="41"/>
      <c r="E37" s="41"/>
      <c r="F37" s="41"/>
      <c r="G37" s="41"/>
      <c r="H37" s="41"/>
    </row>
    <row r="38" spans="1:8">
      <c r="A38" s="41"/>
      <c r="B38" s="41"/>
      <c r="C38" s="41"/>
      <c r="D38" s="41"/>
      <c r="E38" s="41"/>
      <c r="F38" s="41"/>
      <c r="G38" s="41"/>
      <c r="H38" s="41"/>
    </row>
    <row r="39" spans="1:8">
      <c r="A39" s="41"/>
      <c r="B39" s="41"/>
      <c r="C39" s="41"/>
      <c r="D39" s="41"/>
      <c r="E39" s="41"/>
      <c r="F39" s="41"/>
      <c r="G39" s="41"/>
      <c r="H39" s="41"/>
    </row>
    <row r="40" spans="1:8">
      <c r="A40" s="41"/>
      <c r="B40" s="41"/>
      <c r="C40" s="41"/>
      <c r="D40" s="41"/>
      <c r="E40" s="41"/>
      <c r="F40" s="41"/>
      <c r="G40" s="41"/>
      <c r="H40" s="41"/>
    </row>
  </sheetData>
  <mergeCells count="56">
    <mergeCell ref="A30:H30"/>
    <mergeCell ref="A31:H31"/>
    <mergeCell ref="A34:D34"/>
    <mergeCell ref="A35:D35"/>
    <mergeCell ref="E33:H33"/>
    <mergeCell ref="E34:H34"/>
    <mergeCell ref="E35:H35"/>
    <mergeCell ref="A26:B26"/>
    <mergeCell ref="G26:H26"/>
    <mergeCell ref="A1:A5"/>
    <mergeCell ref="A7:B7"/>
    <mergeCell ref="A29:H29"/>
    <mergeCell ref="A24:B24"/>
    <mergeCell ref="G24:H24"/>
    <mergeCell ref="A25:B25"/>
    <mergeCell ref="G25:H25"/>
    <mergeCell ref="A22:B22"/>
    <mergeCell ref="G22:H22"/>
    <mergeCell ref="A23:B23"/>
    <mergeCell ref="G23:H23"/>
    <mergeCell ref="A20:B20"/>
    <mergeCell ref="G20:H20"/>
    <mergeCell ref="A21:B21"/>
    <mergeCell ref="G21:H21"/>
    <mergeCell ref="A18:B18"/>
    <mergeCell ref="G18:H18"/>
    <mergeCell ref="A19:B19"/>
    <mergeCell ref="G19:H19"/>
    <mergeCell ref="A16:B16"/>
    <mergeCell ref="G16:H16"/>
    <mergeCell ref="A17:B17"/>
    <mergeCell ref="G17:H17"/>
    <mergeCell ref="A14:B14"/>
    <mergeCell ref="G14:H14"/>
    <mergeCell ref="A15:B15"/>
    <mergeCell ref="G15:H15"/>
    <mergeCell ref="A12:B12"/>
    <mergeCell ref="G12:H12"/>
    <mergeCell ref="A13:B13"/>
    <mergeCell ref="G13:H13"/>
    <mergeCell ref="A10:B10"/>
    <mergeCell ref="G10:H10"/>
    <mergeCell ref="A11:B11"/>
    <mergeCell ref="G11:H11"/>
    <mergeCell ref="A8:B8"/>
    <mergeCell ref="G8:H8"/>
    <mergeCell ref="A9:B9"/>
    <mergeCell ref="G9:H9"/>
    <mergeCell ref="G7:H7"/>
    <mergeCell ref="B1:E6"/>
    <mergeCell ref="F1:H1"/>
    <mergeCell ref="F2:H2"/>
    <mergeCell ref="F3:H3"/>
    <mergeCell ref="F4:H4"/>
    <mergeCell ref="F5:H5"/>
    <mergeCell ref="F6:G6"/>
  </mergeCells>
  <pageMargins left="0.22" right="0.2" top="0.46" bottom="0.27" header="0.3" footer="0.2"/>
  <pageSetup paperSize="9" orientation="portrait" verticalDpi="0" r:id="rId1"/>
</worksheet>
</file>

<file path=xl/worksheets/sheet3.xml><?xml version="1.0" encoding="utf-8"?>
<worksheet xmlns="http://schemas.openxmlformats.org/spreadsheetml/2006/main" xmlns:r="http://schemas.openxmlformats.org/officeDocument/2006/relationships">
  <sheetPr>
    <tabColor rgb="FFFFFF00"/>
  </sheetPr>
  <dimension ref="A1:G36"/>
  <sheetViews>
    <sheetView topLeftCell="A19" workbookViewId="0">
      <selection activeCell="L30" sqref="L30"/>
    </sheetView>
  </sheetViews>
  <sheetFormatPr defaultRowHeight="15.75"/>
  <cols>
    <col min="1" max="1" width="24.28515625" style="25" customWidth="1"/>
    <col min="2" max="2" width="9.140625" style="25"/>
    <col min="3" max="3" width="8.140625" style="25" customWidth="1"/>
    <col min="4" max="4" width="20" style="25" customWidth="1"/>
    <col min="5" max="5" width="10.140625" style="51" customWidth="1"/>
    <col min="6" max="6" width="15.5703125" style="25" customWidth="1"/>
    <col min="7" max="7" width="10.85546875" style="25" customWidth="1"/>
    <col min="8" max="16384" width="9.140625" style="25"/>
  </cols>
  <sheetData>
    <row r="1" spans="1:7" ht="19.5" customHeight="1">
      <c r="A1" s="151" t="s">
        <v>86</v>
      </c>
      <c r="B1" s="151" t="s">
        <v>87</v>
      </c>
      <c r="C1" s="151"/>
      <c r="D1" s="151"/>
      <c r="E1" s="161" t="s">
        <v>3</v>
      </c>
      <c r="F1" s="161"/>
      <c r="G1" s="161"/>
    </row>
    <row r="2" spans="1:7" ht="19.5" customHeight="1">
      <c r="A2" s="151"/>
      <c r="B2" s="151" t="s">
        <v>342</v>
      </c>
      <c r="C2" s="151"/>
      <c r="D2" s="151"/>
      <c r="E2" s="162" t="s">
        <v>346</v>
      </c>
      <c r="F2" s="162"/>
      <c r="G2" s="162"/>
    </row>
    <row r="3" spans="1:7" ht="19.5" customHeight="1">
      <c r="A3" s="151"/>
      <c r="B3" s="151"/>
      <c r="C3" s="151"/>
      <c r="D3" s="151"/>
      <c r="E3" s="161" t="s">
        <v>4</v>
      </c>
      <c r="F3" s="161"/>
      <c r="G3" s="161"/>
    </row>
    <row r="4" spans="1:7" ht="19.5" customHeight="1">
      <c r="A4" s="151"/>
      <c r="B4" s="48"/>
      <c r="C4" s="48"/>
      <c r="D4" s="48"/>
      <c r="E4" s="162" t="s">
        <v>54</v>
      </c>
      <c r="F4" s="162"/>
      <c r="G4" s="162"/>
    </row>
    <row r="5" spans="1:7" ht="19.5" customHeight="1">
      <c r="A5" s="151"/>
      <c r="B5" s="48"/>
      <c r="C5" s="48"/>
      <c r="D5" s="48"/>
      <c r="E5" s="162" t="s">
        <v>55</v>
      </c>
      <c r="F5" s="162"/>
      <c r="G5" s="162"/>
    </row>
    <row r="6" spans="1:7" ht="19.5" customHeight="1">
      <c r="A6" s="49"/>
      <c r="B6" s="164"/>
      <c r="C6" s="164"/>
      <c r="D6" s="164"/>
      <c r="E6" s="163"/>
      <c r="F6" s="163"/>
      <c r="G6" s="163"/>
    </row>
    <row r="7" spans="1:7" s="35" customFormat="1" ht="54" customHeight="1">
      <c r="A7" s="153" t="s">
        <v>5</v>
      </c>
      <c r="B7" s="153"/>
      <c r="C7" s="4" t="s">
        <v>57</v>
      </c>
      <c r="D7" s="4" t="s">
        <v>58</v>
      </c>
      <c r="E7" s="4" t="s">
        <v>109</v>
      </c>
      <c r="F7" s="4" t="s">
        <v>53</v>
      </c>
      <c r="G7" s="4" t="s">
        <v>6</v>
      </c>
    </row>
    <row r="8" spans="1:7" s="35" customFormat="1" ht="19.5" customHeight="1">
      <c r="A8" s="153" t="s">
        <v>7</v>
      </c>
      <c r="B8" s="153"/>
      <c r="C8" s="4" t="s">
        <v>59</v>
      </c>
      <c r="D8" s="4">
        <v>1</v>
      </c>
      <c r="E8" s="4">
        <v>3</v>
      </c>
      <c r="F8" s="4" t="s">
        <v>60</v>
      </c>
      <c r="G8" s="4">
        <v>4</v>
      </c>
    </row>
    <row r="9" spans="1:7" s="35" customFormat="1" ht="19.5" customHeight="1">
      <c r="A9" s="154" t="s">
        <v>88</v>
      </c>
      <c r="B9" s="154"/>
      <c r="C9" s="4" t="s">
        <v>11</v>
      </c>
      <c r="D9" s="4" t="s">
        <v>11</v>
      </c>
      <c r="E9" s="4" t="s">
        <v>11</v>
      </c>
      <c r="F9" s="110">
        <f>SUM(F10:F13)</f>
        <v>37.1952</v>
      </c>
      <c r="G9" s="15"/>
    </row>
    <row r="10" spans="1:7" ht="19.5" customHeight="1">
      <c r="A10" s="155" t="s">
        <v>89</v>
      </c>
      <c r="B10" s="155"/>
      <c r="C10" s="3" t="s">
        <v>90</v>
      </c>
      <c r="D10" s="3"/>
      <c r="E10" s="3"/>
      <c r="F10" s="111"/>
      <c r="G10" s="31"/>
    </row>
    <row r="11" spans="1:7" ht="19.5" customHeight="1">
      <c r="A11" s="155" t="s">
        <v>91</v>
      </c>
      <c r="B11" s="155"/>
      <c r="C11" s="3" t="s">
        <v>90</v>
      </c>
      <c r="D11" s="76">
        <v>33.6</v>
      </c>
      <c r="E11" s="3">
        <v>1.107</v>
      </c>
      <c r="F11" s="111">
        <f>E11*D11</f>
        <v>37.1952</v>
      </c>
      <c r="G11" s="31"/>
    </row>
    <row r="12" spans="1:7" ht="19.5" customHeight="1">
      <c r="A12" s="155" t="s">
        <v>92</v>
      </c>
      <c r="B12" s="155"/>
      <c r="C12" s="3" t="s">
        <v>90</v>
      </c>
      <c r="D12" s="3"/>
      <c r="E12" s="3"/>
      <c r="F12" s="111"/>
      <c r="G12" s="31"/>
    </row>
    <row r="13" spans="1:7" ht="19.5" customHeight="1">
      <c r="A13" s="155" t="s">
        <v>93</v>
      </c>
      <c r="B13" s="155"/>
      <c r="C13" s="3" t="s">
        <v>94</v>
      </c>
      <c r="D13" s="3"/>
      <c r="E13" s="3"/>
      <c r="F13" s="111"/>
      <c r="G13" s="31"/>
    </row>
    <row r="14" spans="1:7" ht="19.5" customHeight="1">
      <c r="A14" s="154" t="s">
        <v>95</v>
      </c>
      <c r="B14" s="154"/>
      <c r="C14" s="4" t="s">
        <v>11</v>
      </c>
      <c r="D14" s="4" t="s">
        <v>11</v>
      </c>
      <c r="E14" s="4" t="s">
        <v>11</v>
      </c>
      <c r="F14" s="110">
        <f>SUM(F15:F22)</f>
        <v>1785.64</v>
      </c>
      <c r="G14" s="31"/>
    </row>
    <row r="15" spans="1:7" ht="19.5" customHeight="1">
      <c r="A15" s="155" t="s">
        <v>96</v>
      </c>
      <c r="B15" s="155"/>
      <c r="C15" s="3" t="s">
        <v>110</v>
      </c>
      <c r="D15" s="76">
        <v>125</v>
      </c>
      <c r="E15" s="3">
        <v>1.6</v>
      </c>
      <c r="F15" s="111">
        <f>E15*D15</f>
        <v>200</v>
      </c>
      <c r="G15" s="31"/>
    </row>
    <row r="16" spans="1:7" ht="19.5" customHeight="1">
      <c r="A16" s="155" t="s">
        <v>97</v>
      </c>
      <c r="B16" s="155"/>
      <c r="C16" s="3" t="s">
        <v>98</v>
      </c>
      <c r="D16" s="76">
        <v>10000</v>
      </c>
      <c r="E16" s="3">
        <v>0.13500000000000001</v>
      </c>
      <c r="F16" s="111">
        <f t="shared" ref="F16:F17" si="0">E16*D16</f>
        <v>1350</v>
      </c>
      <c r="G16" s="31"/>
    </row>
    <row r="17" spans="1:7" ht="19.5" customHeight="1">
      <c r="A17" s="155" t="s">
        <v>99</v>
      </c>
      <c r="B17" s="155"/>
      <c r="C17" s="3" t="s">
        <v>94</v>
      </c>
      <c r="D17" s="76">
        <v>21.5</v>
      </c>
      <c r="E17" s="3">
        <v>10.96</v>
      </c>
      <c r="F17" s="111">
        <f t="shared" si="0"/>
        <v>235.64000000000001</v>
      </c>
      <c r="G17" s="31"/>
    </row>
    <row r="18" spans="1:7" ht="19.5" customHeight="1">
      <c r="A18" s="155" t="s">
        <v>100</v>
      </c>
      <c r="B18" s="155"/>
      <c r="C18" s="3" t="s">
        <v>63</v>
      </c>
      <c r="D18" s="76"/>
      <c r="E18" s="3"/>
      <c r="F18" s="111"/>
      <c r="G18" s="31"/>
    </row>
    <row r="19" spans="1:7" ht="19.5" customHeight="1">
      <c r="A19" s="155" t="s">
        <v>101</v>
      </c>
      <c r="B19" s="155"/>
      <c r="C19" s="3" t="s">
        <v>63</v>
      </c>
      <c r="D19" s="76"/>
      <c r="E19" s="3"/>
      <c r="F19" s="111"/>
      <c r="G19" s="31"/>
    </row>
    <row r="20" spans="1:7" ht="19.5" customHeight="1">
      <c r="A20" s="155" t="s">
        <v>102</v>
      </c>
      <c r="B20" s="155"/>
      <c r="C20" s="3" t="s">
        <v>63</v>
      </c>
      <c r="D20" s="76"/>
      <c r="E20" s="3"/>
      <c r="F20" s="111"/>
      <c r="G20" s="31"/>
    </row>
    <row r="21" spans="1:7" ht="19.5" customHeight="1">
      <c r="A21" s="155" t="s">
        <v>103</v>
      </c>
      <c r="B21" s="155"/>
      <c r="C21" s="3" t="s">
        <v>63</v>
      </c>
      <c r="D21" s="76"/>
      <c r="E21" s="3"/>
      <c r="F21" s="111"/>
      <c r="G21" s="31"/>
    </row>
    <row r="22" spans="1:7" ht="19.5" customHeight="1">
      <c r="A22" s="154" t="s">
        <v>104</v>
      </c>
      <c r="B22" s="154"/>
      <c r="C22" s="3"/>
      <c r="D22" s="3"/>
      <c r="E22" s="3"/>
      <c r="F22" s="111"/>
      <c r="G22" s="31"/>
    </row>
    <row r="23" spans="1:7" ht="19.5" customHeight="1">
      <c r="A23" s="154" t="s">
        <v>105</v>
      </c>
      <c r="B23" s="154"/>
      <c r="C23" s="4" t="s">
        <v>11</v>
      </c>
      <c r="D23" s="4" t="s">
        <v>11</v>
      </c>
      <c r="E23" s="4" t="s">
        <v>11</v>
      </c>
      <c r="F23" s="110">
        <v>765</v>
      </c>
      <c r="G23" s="31"/>
    </row>
    <row r="24" spans="1:7" ht="19.5" customHeight="1">
      <c r="A24" s="154" t="s">
        <v>106</v>
      </c>
      <c r="B24" s="154"/>
      <c r="C24" s="4" t="s">
        <v>11</v>
      </c>
      <c r="D24" s="4" t="s">
        <v>11</v>
      </c>
      <c r="E24" s="4" t="s">
        <v>11</v>
      </c>
      <c r="F24" s="110">
        <v>171.34</v>
      </c>
      <c r="G24" s="15"/>
    </row>
    <row r="25" spans="1:7" s="35" customFormat="1" ht="19.5" customHeight="1">
      <c r="A25" s="153" t="s">
        <v>39</v>
      </c>
      <c r="B25" s="153"/>
      <c r="C25" s="4" t="s">
        <v>11</v>
      </c>
      <c r="D25" s="4" t="s">
        <v>11</v>
      </c>
      <c r="E25" s="4" t="s">
        <v>11</v>
      </c>
      <c r="F25" s="110">
        <f>F24+F23+F14+F9</f>
        <v>2759.1752000000001</v>
      </c>
      <c r="G25" s="4" t="s">
        <v>11</v>
      </c>
    </row>
    <row r="26" spans="1:7" ht="19.5" customHeight="1">
      <c r="A26" s="38"/>
      <c r="B26" s="38"/>
      <c r="C26" s="38"/>
      <c r="D26" s="38"/>
      <c r="E26" s="50"/>
      <c r="F26" s="38"/>
      <c r="G26" s="38"/>
    </row>
    <row r="27" spans="1:7" ht="19.5" customHeight="1">
      <c r="A27" s="9" t="s">
        <v>78</v>
      </c>
    </row>
    <row r="28" spans="1:7" ht="31.5" customHeight="1">
      <c r="A28" s="149" t="s">
        <v>107</v>
      </c>
      <c r="B28" s="149"/>
      <c r="C28" s="149"/>
      <c r="D28" s="149"/>
      <c r="E28" s="149"/>
      <c r="F28" s="149"/>
      <c r="G28" s="149"/>
    </row>
    <row r="29" spans="1:7" ht="19.5" customHeight="1">
      <c r="A29" s="149" t="s">
        <v>108</v>
      </c>
      <c r="B29" s="149"/>
      <c r="C29" s="149"/>
      <c r="D29" s="149"/>
      <c r="E29" s="149"/>
      <c r="F29" s="149"/>
      <c r="G29" s="149"/>
    </row>
    <row r="30" spans="1:7" ht="33.75" customHeight="1">
      <c r="A30" s="149" t="s">
        <v>81</v>
      </c>
      <c r="B30" s="149"/>
      <c r="C30" s="149"/>
      <c r="D30" s="149"/>
      <c r="E30" s="149"/>
      <c r="F30" s="149"/>
      <c r="G30" s="149"/>
    </row>
    <row r="31" spans="1:7" ht="19.5" customHeight="1">
      <c r="A31" s="26"/>
      <c r="D31" s="160" t="s">
        <v>347</v>
      </c>
      <c r="E31" s="160"/>
      <c r="F31" s="160"/>
      <c r="G31" s="160"/>
    </row>
    <row r="32" spans="1:7" ht="19.5" customHeight="1">
      <c r="A32" s="144" t="s">
        <v>111</v>
      </c>
      <c r="B32" s="144"/>
      <c r="C32" s="144"/>
      <c r="D32" s="144" t="s">
        <v>84</v>
      </c>
      <c r="E32" s="144"/>
      <c r="F32" s="144"/>
      <c r="G32" s="144"/>
    </row>
    <row r="33" spans="1:7" ht="19.5" customHeight="1">
      <c r="A33" s="150" t="s">
        <v>47</v>
      </c>
      <c r="B33" s="150"/>
      <c r="C33" s="150"/>
      <c r="D33" s="150" t="s">
        <v>0</v>
      </c>
      <c r="E33" s="150"/>
      <c r="F33" s="150"/>
      <c r="G33" s="150"/>
    </row>
    <row r="34" spans="1:7" ht="19.5" customHeight="1"/>
    <row r="35" spans="1:7" ht="19.5" customHeight="1"/>
    <row r="36" spans="1:7" ht="19.5" customHeight="1"/>
  </sheetData>
  <mergeCells count="38">
    <mergeCell ref="B3:D3"/>
    <mergeCell ref="B6:D6"/>
    <mergeCell ref="A11:B11"/>
    <mergeCell ref="A8:B8"/>
    <mergeCell ref="A9:B9"/>
    <mergeCell ref="A10:B10"/>
    <mergeCell ref="A7:B7"/>
    <mergeCell ref="D32:G32"/>
    <mergeCell ref="D33:G33"/>
    <mergeCell ref="A32:C32"/>
    <mergeCell ref="A33:C33"/>
    <mergeCell ref="A16:B16"/>
    <mergeCell ref="A20:B20"/>
    <mergeCell ref="A21:B21"/>
    <mergeCell ref="A22:B22"/>
    <mergeCell ref="A17:B17"/>
    <mergeCell ref="A18:B18"/>
    <mergeCell ref="A19:B19"/>
    <mergeCell ref="A28:G28"/>
    <mergeCell ref="A29:G29"/>
    <mergeCell ref="A30:G30"/>
    <mergeCell ref="D31:G31"/>
    <mergeCell ref="A23:B23"/>
    <mergeCell ref="A24:B24"/>
    <mergeCell ref="A25:B25"/>
    <mergeCell ref="A1:A5"/>
    <mergeCell ref="E1:G1"/>
    <mergeCell ref="E2:G2"/>
    <mergeCell ref="E3:G3"/>
    <mergeCell ref="E4:G4"/>
    <mergeCell ref="E5:G5"/>
    <mergeCell ref="B1:D1"/>
    <mergeCell ref="B2:D2"/>
    <mergeCell ref="A14:B14"/>
    <mergeCell ref="A15:B15"/>
    <mergeCell ref="A12:B12"/>
    <mergeCell ref="A13:B13"/>
    <mergeCell ref="E6:G6"/>
  </mergeCells>
  <pageMargins left="0.35" right="0.2" top="0.75" bottom="0.37"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sheetPr>
    <tabColor rgb="FFFFFF00"/>
  </sheetPr>
  <dimension ref="A1:G37"/>
  <sheetViews>
    <sheetView tabSelected="1" topLeftCell="A13" workbookViewId="0">
      <selection activeCell="K32" sqref="K32"/>
    </sheetView>
  </sheetViews>
  <sheetFormatPr defaultRowHeight="15.75"/>
  <cols>
    <col min="1" max="1" width="24.7109375" style="25" customWidth="1"/>
    <col min="2" max="2" width="7.7109375" style="25" customWidth="1"/>
    <col min="3" max="6" width="16.28515625" style="25" customWidth="1"/>
    <col min="7" max="16384" width="9.140625" style="25"/>
  </cols>
  <sheetData>
    <row r="1" spans="1:7" ht="18.75" customHeight="1">
      <c r="A1" s="34" t="s">
        <v>112</v>
      </c>
      <c r="B1" s="144" t="s">
        <v>113</v>
      </c>
      <c r="C1" s="144"/>
      <c r="D1" s="144"/>
      <c r="E1" s="161" t="s">
        <v>3</v>
      </c>
      <c r="F1" s="161"/>
      <c r="G1" s="52"/>
    </row>
    <row r="2" spans="1:7" ht="18.75" customHeight="1">
      <c r="A2" s="34"/>
      <c r="B2" s="144" t="s">
        <v>342</v>
      </c>
      <c r="C2" s="144"/>
      <c r="D2" s="144"/>
      <c r="E2" s="162" t="s">
        <v>348</v>
      </c>
      <c r="F2" s="162"/>
      <c r="G2" s="53"/>
    </row>
    <row r="3" spans="1:7" ht="18.75" customHeight="1">
      <c r="A3" s="34"/>
      <c r="B3" s="144"/>
      <c r="C3" s="144"/>
      <c r="D3" s="144"/>
      <c r="E3" s="161" t="s">
        <v>4</v>
      </c>
      <c r="F3" s="161"/>
      <c r="G3" s="52"/>
    </row>
    <row r="4" spans="1:7" ht="18.75" customHeight="1">
      <c r="A4" s="34"/>
      <c r="B4" s="145"/>
      <c r="C4" s="145"/>
      <c r="D4" s="145"/>
      <c r="E4" s="162" t="s">
        <v>54</v>
      </c>
      <c r="F4" s="162"/>
      <c r="G4" s="53"/>
    </row>
    <row r="5" spans="1:7" ht="18.75" customHeight="1">
      <c r="A5" s="34"/>
      <c r="B5" s="146"/>
      <c r="C5" s="146"/>
      <c r="D5" s="146"/>
      <c r="E5" s="165" t="s">
        <v>55</v>
      </c>
      <c r="F5" s="165"/>
      <c r="G5" s="53"/>
    </row>
    <row r="6" spans="1:7" s="55" customFormat="1" ht="55.5" customHeight="1">
      <c r="A6" s="157" t="s">
        <v>5</v>
      </c>
      <c r="B6" s="158"/>
      <c r="C6" s="4" t="s">
        <v>51</v>
      </c>
      <c r="D6" s="4" t="s">
        <v>52</v>
      </c>
      <c r="E6" s="4" t="s">
        <v>53</v>
      </c>
      <c r="F6" s="4" t="s">
        <v>6</v>
      </c>
      <c r="G6" s="54"/>
    </row>
    <row r="7" spans="1:7" s="55" customFormat="1" ht="18.75" customHeight="1">
      <c r="A7" s="153" t="s">
        <v>7</v>
      </c>
      <c r="B7" s="153"/>
      <c r="C7" s="4">
        <v>1</v>
      </c>
      <c r="D7" s="4">
        <v>2</v>
      </c>
      <c r="E7" s="4" t="s">
        <v>60</v>
      </c>
      <c r="F7" s="4">
        <v>4</v>
      </c>
      <c r="G7" s="56"/>
    </row>
    <row r="8" spans="1:7" s="35" customFormat="1" ht="18.75" customHeight="1">
      <c r="A8" s="154" t="s">
        <v>114</v>
      </c>
      <c r="B8" s="154"/>
      <c r="C8" s="4" t="s">
        <v>11</v>
      </c>
      <c r="D8" s="4" t="s">
        <v>11</v>
      </c>
      <c r="E8" s="106">
        <f>E9+E11+E13</f>
        <v>1900</v>
      </c>
      <c r="F8" s="15"/>
      <c r="G8" s="17"/>
    </row>
    <row r="9" spans="1:7" ht="18.75" customHeight="1">
      <c r="A9" s="155" t="s">
        <v>115</v>
      </c>
      <c r="B9" s="155"/>
      <c r="C9" s="3" t="s">
        <v>11</v>
      </c>
      <c r="D9" s="3" t="s">
        <v>11</v>
      </c>
      <c r="E9" s="111">
        <f>E10</f>
        <v>1890</v>
      </c>
      <c r="F9" s="31"/>
      <c r="G9" s="24"/>
    </row>
    <row r="10" spans="1:7" ht="18.75" customHeight="1">
      <c r="A10" s="156" t="s">
        <v>316</v>
      </c>
      <c r="B10" s="155"/>
      <c r="C10" s="76">
        <v>27</v>
      </c>
      <c r="D10" s="3">
        <v>70</v>
      </c>
      <c r="E10" s="111">
        <f>D10*C10</f>
        <v>1890</v>
      </c>
      <c r="F10" s="31"/>
      <c r="G10" s="24"/>
    </row>
    <row r="11" spans="1:7" ht="18.75" customHeight="1">
      <c r="A11" s="155" t="s">
        <v>117</v>
      </c>
      <c r="B11" s="155"/>
      <c r="C11" s="3" t="s">
        <v>11</v>
      </c>
      <c r="D11" s="3" t="s">
        <v>11</v>
      </c>
      <c r="E11" s="111"/>
      <c r="F11" s="31"/>
      <c r="G11" s="24"/>
    </row>
    <row r="12" spans="1:7" ht="18.75" customHeight="1">
      <c r="A12" s="155" t="s">
        <v>116</v>
      </c>
      <c r="B12" s="155"/>
      <c r="C12" s="3"/>
      <c r="D12" s="3"/>
      <c r="E12" s="111"/>
      <c r="F12" s="31"/>
      <c r="G12" s="24"/>
    </row>
    <row r="13" spans="1:7" ht="18.75" customHeight="1">
      <c r="A13" s="155" t="s">
        <v>118</v>
      </c>
      <c r="B13" s="155"/>
      <c r="C13" s="3" t="s">
        <v>11</v>
      </c>
      <c r="D13" s="3" t="s">
        <v>11</v>
      </c>
      <c r="E13" s="111">
        <f>E14</f>
        <v>10</v>
      </c>
      <c r="F13" s="31"/>
      <c r="G13" s="24"/>
    </row>
    <row r="14" spans="1:7" ht="18.75" customHeight="1">
      <c r="A14" s="156" t="s">
        <v>317</v>
      </c>
      <c r="B14" s="155"/>
      <c r="C14" s="76">
        <v>1</v>
      </c>
      <c r="D14" s="3">
        <v>10</v>
      </c>
      <c r="E14" s="111">
        <f>D14*C14</f>
        <v>10</v>
      </c>
      <c r="F14" s="31"/>
      <c r="G14" s="24"/>
    </row>
    <row r="15" spans="1:7" s="35" customFormat="1" ht="18.75" customHeight="1">
      <c r="A15" s="154" t="s">
        <v>119</v>
      </c>
      <c r="B15" s="154"/>
      <c r="C15" s="4" t="s">
        <v>11</v>
      </c>
      <c r="D15" s="4" t="s">
        <v>11</v>
      </c>
      <c r="E15" s="106">
        <f>E16+E18+E20</f>
        <v>27</v>
      </c>
      <c r="F15" s="15"/>
      <c r="G15" s="17"/>
    </row>
    <row r="16" spans="1:7" ht="18.75" customHeight="1">
      <c r="A16" s="155" t="s">
        <v>115</v>
      </c>
      <c r="B16" s="155"/>
      <c r="C16" s="3" t="s">
        <v>11</v>
      </c>
      <c r="D16" s="3" t="s">
        <v>11</v>
      </c>
      <c r="E16" s="111">
        <f>E17</f>
        <v>24</v>
      </c>
      <c r="F16" s="31"/>
      <c r="G16" s="24"/>
    </row>
    <row r="17" spans="1:7" ht="18.75" customHeight="1">
      <c r="A17" s="156" t="s">
        <v>316</v>
      </c>
      <c r="B17" s="155"/>
      <c r="C17" s="76">
        <v>0.3</v>
      </c>
      <c r="D17" s="3">
        <v>80</v>
      </c>
      <c r="E17" s="111">
        <f>D17*C17</f>
        <v>24</v>
      </c>
      <c r="F17" s="31"/>
      <c r="G17" s="24"/>
    </row>
    <row r="18" spans="1:7" ht="18.75" customHeight="1">
      <c r="A18" s="155" t="s">
        <v>117</v>
      </c>
      <c r="B18" s="155"/>
      <c r="C18" s="3" t="s">
        <v>11</v>
      </c>
      <c r="D18" s="3" t="s">
        <v>11</v>
      </c>
      <c r="E18" s="111"/>
      <c r="F18" s="31"/>
      <c r="G18" s="24"/>
    </row>
    <row r="19" spans="1:7" ht="18.75" customHeight="1">
      <c r="A19" s="155" t="s">
        <v>116</v>
      </c>
      <c r="B19" s="155"/>
      <c r="C19" s="3"/>
      <c r="D19" s="3"/>
      <c r="E19" s="111"/>
      <c r="F19" s="31"/>
      <c r="G19" s="24"/>
    </row>
    <row r="20" spans="1:7" ht="18.75" customHeight="1">
      <c r="A20" s="155" t="s">
        <v>118</v>
      </c>
      <c r="B20" s="155"/>
      <c r="C20" s="3" t="s">
        <v>11</v>
      </c>
      <c r="D20" s="3" t="s">
        <v>11</v>
      </c>
      <c r="E20" s="112">
        <f>E21</f>
        <v>3</v>
      </c>
      <c r="F20" s="57"/>
      <c r="G20" s="24"/>
    </row>
    <row r="21" spans="1:7" ht="18.75" customHeight="1">
      <c r="A21" s="156" t="s">
        <v>317</v>
      </c>
      <c r="B21" s="155"/>
      <c r="C21" s="76">
        <v>0.3</v>
      </c>
      <c r="D21" s="3">
        <v>10</v>
      </c>
      <c r="E21" s="111">
        <f>D21*C21</f>
        <v>3</v>
      </c>
      <c r="F21" s="31"/>
      <c r="G21" s="24"/>
    </row>
    <row r="22" spans="1:7" s="35" customFormat="1" ht="18.75" customHeight="1">
      <c r="A22" s="154" t="s">
        <v>120</v>
      </c>
      <c r="B22" s="154"/>
      <c r="C22" s="4" t="s">
        <v>11</v>
      </c>
      <c r="D22" s="4" t="s">
        <v>11</v>
      </c>
      <c r="E22" s="106">
        <f>E23+E24</f>
        <v>0</v>
      </c>
      <c r="F22" s="58"/>
      <c r="G22" s="17"/>
    </row>
    <row r="23" spans="1:7" ht="18.75" customHeight="1">
      <c r="A23" s="155" t="s">
        <v>121</v>
      </c>
      <c r="B23" s="155"/>
      <c r="C23" s="3" t="s">
        <v>11</v>
      </c>
      <c r="D23" s="3" t="s">
        <v>11</v>
      </c>
      <c r="E23" s="113"/>
      <c r="F23" s="58"/>
      <c r="G23" s="24"/>
    </row>
    <row r="24" spans="1:7" ht="18.75" customHeight="1">
      <c r="A24" s="155" t="s">
        <v>122</v>
      </c>
      <c r="B24" s="155"/>
      <c r="C24" s="3" t="s">
        <v>11</v>
      </c>
      <c r="D24" s="3" t="s">
        <v>11</v>
      </c>
      <c r="E24" s="113"/>
      <c r="F24" s="58"/>
      <c r="G24" s="24"/>
    </row>
    <row r="25" spans="1:7" ht="18.75" customHeight="1">
      <c r="A25" s="153" t="s">
        <v>39</v>
      </c>
      <c r="B25" s="153"/>
      <c r="C25" s="4" t="s">
        <v>11</v>
      </c>
      <c r="D25" s="4" t="s">
        <v>11</v>
      </c>
      <c r="E25" s="106">
        <f>E22+E15+E8</f>
        <v>1927</v>
      </c>
      <c r="F25" s="4" t="s">
        <v>11</v>
      </c>
      <c r="G25" s="24"/>
    </row>
    <row r="26" spans="1:7" ht="18.75" customHeight="1">
      <c r="A26" s="38"/>
      <c r="B26" s="38"/>
      <c r="C26" s="38"/>
      <c r="D26" s="38"/>
      <c r="E26" s="38"/>
      <c r="F26" s="38"/>
      <c r="G26" s="38"/>
    </row>
    <row r="27" spans="1:7" ht="18.75" customHeight="1">
      <c r="A27" s="9" t="s">
        <v>78</v>
      </c>
    </row>
    <row r="28" spans="1:7" ht="33.75" customHeight="1">
      <c r="A28" s="149" t="s">
        <v>123</v>
      </c>
      <c r="B28" s="149"/>
      <c r="C28" s="149"/>
      <c r="D28" s="149"/>
      <c r="E28" s="149"/>
      <c r="F28" s="149"/>
    </row>
    <row r="29" spans="1:7" ht="18.75" customHeight="1">
      <c r="A29" s="149" t="s">
        <v>124</v>
      </c>
      <c r="B29" s="149"/>
      <c r="C29" s="149"/>
      <c r="D29" s="149"/>
      <c r="E29" s="149"/>
      <c r="F29" s="149"/>
    </row>
    <row r="30" spans="1:7" ht="33" customHeight="1">
      <c r="A30" s="149" t="s">
        <v>81</v>
      </c>
      <c r="B30" s="149"/>
      <c r="C30" s="149"/>
      <c r="D30" s="149"/>
      <c r="E30" s="149"/>
      <c r="F30" s="149"/>
    </row>
    <row r="31" spans="1:7" ht="18.75" customHeight="1">
      <c r="A31" s="10"/>
      <c r="B31" s="10"/>
      <c r="C31" s="10"/>
      <c r="D31" s="10"/>
      <c r="E31" s="10"/>
      <c r="F31" s="10"/>
    </row>
    <row r="32" spans="1:7" ht="18.75" customHeight="1">
      <c r="A32" s="26"/>
      <c r="D32" s="150" t="s">
        <v>349</v>
      </c>
      <c r="E32" s="150"/>
      <c r="F32" s="150"/>
    </row>
    <row r="33" spans="1:6" ht="18.75" customHeight="1">
      <c r="A33" s="144" t="s">
        <v>46</v>
      </c>
      <c r="B33" s="144"/>
      <c r="C33" s="144"/>
      <c r="D33" s="144" t="s">
        <v>84</v>
      </c>
      <c r="E33" s="144"/>
      <c r="F33" s="144"/>
    </row>
    <row r="34" spans="1:6" ht="18.75" customHeight="1">
      <c r="A34" s="150" t="s">
        <v>47</v>
      </c>
      <c r="B34" s="150"/>
      <c r="C34" s="150"/>
      <c r="D34" s="150" t="s">
        <v>0</v>
      </c>
      <c r="E34" s="150"/>
      <c r="F34" s="150"/>
    </row>
    <row r="35" spans="1:6" ht="18.75" customHeight="1">
      <c r="A35" s="27"/>
    </row>
    <row r="36" spans="1:6" ht="18.75" customHeight="1">
      <c r="A36" s="27"/>
    </row>
    <row r="37" spans="1:6" ht="18.75" customHeight="1">
      <c r="A37" s="27"/>
    </row>
  </sheetData>
  <mergeCells count="38">
    <mergeCell ref="A15:B15"/>
    <mergeCell ref="A16:B16"/>
    <mergeCell ref="A17:B17"/>
    <mergeCell ref="A12:B12"/>
    <mergeCell ref="A21:B21"/>
    <mergeCell ref="A13:B13"/>
    <mergeCell ref="A14:B14"/>
    <mergeCell ref="A22:B22"/>
    <mergeCell ref="A23:B23"/>
    <mergeCell ref="A18:B18"/>
    <mergeCell ref="A19:B19"/>
    <mergeCell ref="A20:B20"/>
    <mergeCell ref="D34:F34"/>
    <mergeCell ref="A33:C33"/>
    <mergeCell ref="A34:C34"/>
    <mergeCell ref="A24:B24"/>
    <mergeCell ref="A25:B25"/>
    <mergeCell ref="A28:F28"/>
    <mergeCell ref="A29:F29"/>
    <mergeCell ref="A30:F30"/>
    <mergeCell ref="D32:F32"/>
    <mergeCell ref="D33:F33"/>
    <mergeCell ref="A9:B9"/>
    <mergeCell ref="A10:B10"/>
    <mergeCell ref="A11:B11"/>
    <mergeCell ref="A8:B8"/>
    <mergeCell ref="B1:D1"/>
    <mergeCell ref="B2:D2"/>
    <mergeCell ref="B3:D3"/>
    <mergeCell ref="B4:D4"/>
    <mergeCell ref="B5:D5"/>
    <mergeCell ref="A6:B6"/>
    <mergeCell ref="E1:F1"/>
    <mergeCell ref="E2:F2"/>
    <mergeCell ref="E3:F3"/>
    <mergeCell ref="E4:F4"/>
    <mergeCell ref="A7:B7"/>
    <mergeCell ref="E5:F5"/>
  </mergeCells>
  <pageMargins left="0.33" right="0.2" top="0.37" bottom="0.33"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tabColor rgb="FFFFFF00"/>
  </sheetPr>
  <dimension ref="A1:K24"/>
  <sheetViews>
    <sheetView topLeftCell="A10" workbookViewId="0">
      <selection activeCell="E23" sqref="E23:J23"/>
    </sheetView>
  </sheetViews>
  <sheetFormatPr defaultRowHeight="15.75"/>
  <cols>
    <col min="1" max="1" width="2.28515625" style="51" customWidth="1"/>
    <col min="2" max="2" width="2.5703125" style="51" customWidth="1"/>
    <col min="3" max="3" width="21.7109375" style="25" customWidth="1"/>
    <col min="4" max="4" width="23.5703125" style="25" customWidth="1"/>
    <col min="5" max="5" width="16" style="25" customWidth="1"/>
    <col min="6" max="6" width="14.85546875" style="25" customWidth="1"/>
    <col min="7" max="7" width="14.28515625" style="25" customWidth="1"/>
    <col min="8" max="8" width="14.5703125" style="25" customWidth="1"/>
    <col min="9" max="9" width="18.42578125" style="25" customWidth="1"/>
    <col min="10" max="10" width="17.28515625" style="25" customWidth="1"/>
    <col min="11" max="16384" width="9.140625" style="25"/>
  </cols>
  <sheetData>
    <row r="1" spans="1:11" ht="19.5" customHeight="1">
      <c r="A1" s="144" t="s">
        <v>127</v>
      </c>
      <c r="B1" s="144"/>
      <c r="C1" s="144"/>
      <c r="D1" s="144" t="s">
        <v>128</v>
      </c>
      <c r="E1" s="144"/>
      <c r="F1" s="144"/>
      <c r="G1" s="144"/>
      <c r="H1" s="161" t="s">
        <v>3</v>
      </c>
      <c r="I1" s="161"/>
      <c r="J1" s="161"/>
      <c r="K1" s="52"/>
    </row>
    <row r="2" spans="1:11" ht="33" customHeight="1">
      <c r="A2" s="8"/>
      <c r="B2" s="26"/>
      <c r="C2" s="34"/>
      <c r="D2" s="144" t="s">
        <v>129</v>
      </c>
      <c r="E2" s="144"/>
      <c r="F2" s="144"/>
      <c r="G2" s="144"/>
      <c r="H2" s="162" t="s">
        <v>351</v>
      </c>
      <c r="I2" s="162"/>
      <c r="J2" s="162"/>
      <c r="K2" s="53"/>
    </row>
    <row r="3" spans="1:11" ht="19.5" customHeight="1">
      <c r="A3" s="8"/>
      <c r="B3" s="26"/>
      <c r="C3" s="34"/>
      <c r="D3" s="144" t="s">
        <v>350</v>
      </c>
      <c r="E3" s="144"/>
      <c r="F3" s="144"/>
      <c r="G3" s="144"/>
      <c r="H3" s="161" t="s">
        <v>4</v>
      </c>
      <c r="I3" s="161"/>
      <c r="J3" s="161"/>
      <c r="K3" s="52"/>
    </row>
    <row r="4" spans="1:11" ht="19.5" customHeight="1">
      <c r="A4" s="8"/>
      <c r="B4" s="26"/>
      <c r="C4" s="34"/>
      <c r="D4" s="34"/>
      <c r="E4" s="29"/>
      <c r="F4" s="29"/>
      <c r="G4" s="29"/>
      <c r="H4" s="162" t="s">
        <v>54</v>
      </c>
      <c r="I4" s="162"/>
      <c r="J4" s="162"/>
      <c r="K4" s="53"/>
    </row>
    <row r="5" spans="1:11" ht="15.75" customHeight="1">
      <c r="A5" s="8"/>
      <c r="B5" s="26"/>
      <c r="C5" s="34"/>
      <c r="D5" s="34"/>
      <c r="E5" s="29"/>
      <c r="F5" s="29"/>
      <c r="G5" s="29"/>
      <c r="H5" s="162" t="s">
        <v>55</v>
      </c>
      <c r="I5" s="162"/>
      <c r="J5" s="162"/>
      <c r="K5" s="53"/>
    </row>
    <row r="6" spans="1:11" ht="15.75" customHeight="1">
      <c r="A6" s="59"/>
      <c r="B6" s="26"/>
      <c r="C6" s="34"/>
      <c r="D6" s="34"/>
      <c r="E6" s="146"/>
      <c r="F6" s="146"/>
      <c r="G6" s="146"/>
      <c r="H6" s="146"/>
      <c r="I6" s="166"/>
      <c r="J6" s="166"/>
      <c r="K6" s="166"/>
    </row>
    <row r="7" spans="1:11" s="60" customFormat="1" ht="77.25" customHeight="1">
      <c r="A7" s="153" t="s">
        <v>125</v>
      </c>
      <c r="B7" s="153"/>
      <c r="C7" s="4" t="s">
        <v>146</v>
      </c>
      <c r="D7" s="4" t="s">
        <v>130</v>
      </c>
      <c r="E7" s="4" t="s">
        <v>131</v>
      </c>
      <c r="F7" s="4" t="s">
        <v>132</v>
      </c>
      <c r="G7" s="4" t="s">
        <v>147</v>
      </c>
      <c r="H7" s="4" t="s">
        <v>133</v>
      </c>
      <c r="I7" s="4" t="s">
        <v>134</v>
      </c>
      <c r="J7" s="4" t="s">
        <v>148</v>
      </c>
      <c r="K7" s="16"/>
    </row>
    <row r="8" spans="1:11" s="60" customFormat="1" ht="19.5" customHeight="1">
      <c r="A8" s="153" t="s">
        <v>7</v>
      </c>
      <c r="B8" s="153"/>
      <c r="C8" s="4" t="s">
        <v>59</v>
      </c>
      <c r="D8" s="4" t="s">
        <v>135</v>
      </c>
      <c r="E8" s="4" t="s">
        <v>136</v>
      </c>
      <c r="F8" s="4">
        <v>1</v>
      </c>
      <c r="G8" s="4">
        <v>2</v>
      </c>
      <c r="H8" s="4" t="s">
        <v>137</v>
      </c>
      <c r="I8" s="4">
        <v>4</v>
      </c>
      <c r="J8" s="4" t="s">
        <v>138</v>
      </c>
      <c r="K8" s="43"/>
    </row>
    <row r="9" spans="1:11" ht="30.75" customHeight="1">
      <c r="A9" s="169">
        <v>1</v>
      </c>
      <c r="B9" s="169"/>
      <c r="C9" s="97"/>
      <c r="D9" s="97"/>
      <c r="E9" s="3"/>
      <c r="F9" s="76"/>
      <c r="G9" s="3"/>
      <c r="H9" s="94"/>
      <c r="I9" s="62"/>
      <c r="J9" s="94"/>
      <c r="K9" s="24"/>
    </row>
    <row r="10" spans="1:11" ht="19.5" customHeight="1">
      <c r="A10" s="169">
        <v>2</v>
      </c>
      <c r="B10" s="169"/>
      <c r="C10" s="23"/>
      <c r="D10" s="21"/>
      <c r="E10" s="22"/>
      <c r="F10" s="12"/>
      <c r="G10" s="12"/>
      <c r="H10" s="21"/>
      <c r="I10" s="21"/>
      <c r="J10" s="23"/>
      <c r="K10" s="24"/>
    </row>
    <row r="11" spans="1:11" ht="19.5" customHeight="1">
      <c r="A11" s="169">
        <v>3</v>
      </c>
      <c r="B11" s="169"/>
      <c r="C11" s="23"/>
      <c r="D11" s="21"/>
      <c r="E11" s="22"/>
      <c r="F11" s="12"/>
      <c r="G11" s="12"/>
      <c r="H11" s="21"/>
      <c r="I11" s="21"/>
      <c r="J11" s="23"/>
      <c r="K11" s="24"/>
    </row>
    <row r="12" spans="1:11" ht="19.5" customHeight="1">
      <c r="A12" s="167" t="s">
        <v>126</v>
      </c>
      <c r="B12" s="167"/>
      <c r="C12" s="20"/>
      <c r="D12" s="18"/>
      <c r="E12" s="22"/>
      <c r="F12" s="12"/>
      <c r="G12" s="12"/>
      <c r="H12" s="21"/>
      <c r="I12" s="21"/>
      <c r="J12" s="23"/>
      <c r="K12" s="24"/>
    </row>
    <row r="13" spans="1:11" ht="19.5" customHeight="1">
      <c r="A13" s="168"/>
      <c r="B13" s="168"/>
      <c r="C13" s="14" t="s">
        <v>39</v>
      </c>
      <c r="D13" s="14" t="s">
        <v>11</v>
      </c>
      <c r="E13" s="14" t="s">
        <v>11</v>
      </c>
      <c r="F13" s="14"/>
      <c r="G13" s="14" t="s">
        <v>11</v>
      </c>
      <c r="H13" s="14"/>
      <c r="I13" s="14" t="s">
        <v>11</v>
      </c>
      <c r="J13" s="19"/>
      <c r="K13" s="24"/>
    </row>
    <row r="14" spans="1:11" ht="19.5" customHeight="1">
      <c r="A14" s="50"/>
      <c r="B14" s="50"/>
      <c r="C14" s="38"/>
      <c r="D14" s="38"/>
      <c r="E14" s="38"/>
      <c r="F14" s="38"/>
      <c r="G14" s="38"/>
      <c r="H14" s="38"/>
      <c r="I14" s="38"/>
      <c r="J14" s="38"/>
      <c r="K14" s="38"/>
    </row>
    <row r="15" spans="1:11" ht="19.5" customHeight="1">
      <c r="A15" s="170" t="s">
        <v>40</v>
      </c>
      <c r="B15" s="170"/>
      <c r="C15" s="170"/>
      <c r="D15" s="170"/>
      <c r="E15" s="170"/>
      <c r="F15" s="170"/>
      <c r="G15" s="170"/>
      <c r="H15" s="170"/>
      <c r="I15" s="170"/>
      <c r="J15" s="170"/>
    </row>
    <row r="16" spans="1:11" ht="19.5" customHeight="1">
      <c r="A16" s="149" t="s">
        <v>139</v>
      </c>
      <c r="B16" s="149"/>
      <c r="C16" s="149"/>
      <c r="D16" s="149"/>
      <c r="E16" s="149"/>
      <c r="F16" s="149"/>
      <c r="G16" s="149"/>
      <c r="H16" s="149"/>
      <c r="I16" s="149"/>
      <c r="J16" s="149"/>
    </row>
    <row r="17" spans="1:10" ht="19.5" customHeight="1">
      <c r="A17" s="149" t="s">
        <v>161</v>
      </c>
      <c r="B17" s="149"/>
      <c r="C17" s="149"/>
      <c r="D17" s="149"/>
      <c r="E17" s="149"/>
      <c r="F17" s="149"/>
      <c r="G17" s="149"/>
      <c r="H17" s="149"/>
      <c r="I17" s="149"/>
      <c r="J17" s="149"/>
    </row>
    <row r="18" spans="1:10" ht="33.75" customHeight="1">
      <c r="A18" s="149" t="s">
        <v>140</v>
      </c>
      <c r="B18" s="149"/>
      <c r="C18" s="149"/>
      <c r="D18" s="149"/>
      <c r="E18" s="149"/>
      <c r="F18" s="149"/>
      <c r="G18" s="149"/>
      <c r="H18" s="149"/>
      <c r="I18" s="149"/>
      <c r="J18" s="149"/>
    </row>
    <row r="19" spans="1:10" ht="19.5" customHeight="1">
      <c r="A19" s="149" t="s">
        <v>141</v>
      </c>
      <c r="B19" s="149"/>
      <c r="C19" s="149"/>
      <c r="D19" s="149"/>
      <c r="E19" s="149"/>
      <c r="F19" s="149"/>
      <c r="G19" s="149"/>
      <c r="H19" s="149"/>
      <c r="I19" s="149"/>
      <c r="J19" s="149"/>
    </row>
    <row r="20" spans="1:10" ht="19.5" customHeight="1">
      <c r="A20" s="149" t="s">
        <v>142</v>
      </c>
      <c r="B20" s="149"/>
      <c r="C20" s="149"/>
      <c r="D20" s="149"/>
      <c r="E20" s="149"/>
      <c r="F20" s="149"/>
      <c r="G20" s="149"/>
      <c r="H20" s="149"/>
      <c r="I20" s="149"/>
      <c r="J20" s="149"/>
    </row>
    <row r="21" spans="1:10" ht="19.5" customHeight="1">
      <c r="A21" s="26"/>
      <c r="B21" s="27"/>
      <c r="E21" s="150" t="s">
        <v>347</v>
      </c>
      <c r="F21" s="150"/>
      <c r="G21" s="150"/>
      <c r="H21" s="150"/>
      <c r="I21" s="150"/>
      <c r="J21" s="150"/>
    </row>
    <row r="22" spans="1:10" ht="19.5" customHeight="1">
      <c r="A22" s="144" t="s">
        <v>143</v>
      </c>
      <c r="B22" s="144"/>
      <c r="C22" s="144"/>
      <c r="D22" s="144"/>
      <c r="E22" s="144" t="s">
        <v>84</v>
      </c>
      <c r="F22" s="144"/>
      <c r="G22" s="144"/>
      <c r="H22" s="144"/>
      <c r="I22" s="144"/>
      <c r="J22" s="144"/>
    </row>
    <row r="23" spans="1:10" ht="19.5" customHeight="1">
      <c r="A23" s="150" t="s">
        <v>144</v>
      </c>
      <c r="B23" s="150"/>
      <c r="C23" s="150"/>
      <c r="D23" s="150"/>
      <c r="E23" s="150" t="s">
        <v>145</v>
      </c>
      <c r="F23" s="150"/>
      <c r="G23" s="150"/>
      <c r="H23" s="150"/>
      <c r="I23" s="150"/>
      <c r="J23" s="150"/>
    </row>
    <row r="24" spans="1:10">
      <c r="A24" s="6"/>
    </row>
  </sheetData>
  <mergeCells count="29">
    <mergeCell ref="A22:D22"/>
    <mergeCell ref="A23:D23"/>
    <mergeCell ref="A15:J15"/>
    <mergeCell ref="A16:J16"/>
    <mergeCell ref="A17:J17"/>
    <mergeCell ref="A18:J18"/>
    <mergeCell ref="A19:J19"/>
    <mergeCell ref="A20:J20"/>
    <mergeCell ref="E21:J21"/>
    <mergeCell ref="E22:J22"/>
    <mergeCell ref="E23:J23"/>
    <mergeCell ref="A12:B12"/>
    <mergeCell ref="A13:B13"/>
    <mergeCell ref="A10:B10"/>
    <mergeCell ref="A11:B11"/>
    <mergeCell ref="A8:B8"/>
    <mergeCell ref="A9:B9"/>
    <mergeCell ref="A7:B7"/>
    <mergeCell ref="I6:K6"/>
    <mergeCell ref="H1:J1"/>
    <mergeCell ref="H2:J2"/>
    <mergeCell ref="H3:J3"/>
    <mergeCell ref="E6:H6"/>
    <mergeCell ref="D1:G1"/>
    <mergeCell ref="D2:G2"/>
    <mergeCell ref="D3:G3"/>
    <mergeCell ref="A1:C1"/>
    <mergeCell ref="H4:J4"/>
    <mergeCell ref="H5:J5"/>
  </mergeCells>
  <pageMargins left="0.2" right="0.2" top="0.25" bottom="0.23" header="0.2" footer="0.2"/>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FF00"/>
  </sheetPr>
  <dimension ref="A1:K98"/>
  <sheetViews>
    <sheetView topLeftCell="A79" workbookViewId="0">
      <selection activeCell="F102" sqref="F102"/>
    </sheetView>
  </sheetViews>
  <sheetFormatPr defaultRowHeight="15.75"/>
  <cols>
    <col min="1" max="1" width="5" style="10" customWidth="1"/>
    <col min="2" max="2" width="21.5703125" style="1" customWidth="1"/>
    <col min="3" max="3" width="22.7109375" style="1" customWidth="1"/>
    <col min="4" max="5" width="9.140625" style="1"/>
    <col min="6" max="6" width="11.5703125" style="1" customWidth="1"/>
    <col min="7" max="7" width="12.5703125" style="1" customWidth="1"/>
    <col min="8" max="8" width="11.42578125" style="1" customWidth="1"/>
    <col min="9" max="9" width="14.28515625" style="1" customWidth="1"/>
    <col min="10" max="10" width="12.5703125" style="1" customWidth="1"/>
    <col min="11" max="11" width="13" style="1" customWidth="1"/>
    <col min="12" max="16384" width="9.140625" style="1"/>
  </cols>
  <sheetData>
    <row r="1" spans="1:11" ht="19.5" customHeight="1">
      <c r="A1" s="171" t="s">
        <v>149</v>
      </c>
      <c r="B1" s="171"/>
      <c r="C1" s="144" t="s">
        <v>150</v>
      </c>
      <c r="D1" s="144"/>
      <c r="E1" s="144"/>
      <c r="F1" s="144"/>
      <c r="G1" s="144"/>
      <c r="H1" s="144"/>
      <c r="I1" s="144"/>
      <c r="J1" s="161" t="s">
        <v>3</v>
      </c>
      <c r="K1" s="161"/>
    </row>
    <row r="2" spans="1:11" ht="19.5" customHeight="1">
      <c r="A2" s="171"/>
      <c r="B2" s="171"/>
      <c r="C2" s="144" t="s">
        <v>151</v>
      </c>
      <c r="D2" s="144"/>
      <c r="E2" s="144"/>
      <c r="F2" s="144"/>
      <c r="G2" s="144"/>
      <c r="H2" s="144"/>
      <c r="I2" s="144"/>
      <c r="J2" s="162" t="s">
        <v>352</v>
      </c>
      <c r="K2" s="162"/>
    </row>
    <row r="3" spans="1:11" ht="19.5" customHeight="1">
      <c r="A3" s="171"/>
      <c r="B3" s="171"/>
      <c r="C3" s="144" t="s">
        <v>152</v>
      </c>
      <c r="D3" s="144"/>
      <c r="E3" s="144"/>
      <c r="F3" s="144"/>
      <c r="G3" s="144"/>
      <c r="H3" s="144"/>
      <c r="I3" s="144"/>
      <c r="J3" s="161" t="s">
        <v>4</v>
      </c>
      <c r="K3" s="161"/>
    </row>
    <row r="4" spans="1:11" ht="19.5" customHeight="1">
      <c r="A4" s="171"/>
      <c r="B4" s="171"/>
      <c r="C4" s="144" t="s">
        <v>342</v>
      </c>
      <c r="D4" s="144"/>
      <c r="E4" s="144"/>
      <c r="F4" s="144"/>
      <c r="G4" s="144"/>
      <c r="H4" s="144"/>
      <c r="I4" s="144"/>
      <c r="J4" s="162" t="s">
        <v>54</v>
      </c>
      <c r="K4" s="162"/>
    </row>
    <row r="5" spans="1:11" ht="19.5" customHeight="1">
      <c r="A5" s="171"/>
      <c r="B5" s="171"/>
      <c r="C5" s="172"/>
      <c r="D5" s="172"/>
      <c r="E5" s="172"/>
      <c r="F5" s="172"/>
      <c r="G5" s="172"/>
      <c r="H5" s="172"/>
      <c r="I5" s="172"/>
      <c r="J5" s="165" t="s">
        <v>55</v>
      </c>
      <c r="K5" s="165"/>
    </row>
    <row r="6" spans="1:11" s="6" customFormat="1" ht="117" customHeight="1">
      <c r="A6" s="61" t="s">
        <v>125</v>
      </c>
      <c r="B6" s="61" t="s">
        <v>153</v>
      </c>
      <c r="C6" s="61" t="s">
        <v>130</v>
      </c>
      <c r="D6" s="4" t="s">
        <v>131</v>
      </c>
      <c r="E6" s="4" t="s">
        <v>162</v>
      </c>
      <c r="F6" s="4" t="s">
        <v>163</v>
      </c>
      <c r="G6" s="4" t="s">
        <v>164</v>
      </c>
      <c r="H6" s="4" t="s">
        <v>165</v>
      </c>
      <c r="I6" s="44" t="s">
        <v>166</v>
      </c>
      <c r="J6" s="4" t="s">
        <v>154</v>
      </c>
      <c r="K6" s="4" t="s">
        <v>167</v>
      </c>
    </row>
    <row r="7" spans="1:11" s="2" customFormat="1" ht="17.25" customHeight="1">
      <c r="A7" s="4" t="s">
        <v>7</v>
      </c>
      <c r="B7" s="4" t="s">
        <v>59</v>
      </c>
      <c r="C7" s="4" t="s">
        <v>135</v>
      </c>
      <c r="D7" s="4" t="s">
        <v>136</v>
      </c>
      <c r="E7" s="4">
        <v>1</v>
      </c>
      <c r="F7" s="4">
        <v>2</v>
      </c>
      <c r="G7" s="4" t="s">
        <v>60</v>
      </c>
      <c r="H7" s="4">
        <v>4</v>
      </c>
      <c r="I7" s="42" t="s">
        <v>138</v>
      </c>
      <c r="J7" s="4">
        <v>6</v>
      </c>
      <c r="K7" s="4" t="s">
        <v>155</v>
      </c>
    </row>
    <row r="8" spans="1:11" ht="19.5" customHeight="1">
      <c r="A8" s="78" t="s">
        <v>168</v>
      </c>
      <c r="B8" s="71"/>
      <c r="C8" s="73" t="s">
        <v>283</v>
      </c>
      <c r="D8" s="79"/>
      <c r="E8" s="79">
        <v>12</v>
      </c>
      <c r="F8" s="80">
        <v>130</v>
      </c>
      <c r="G8" s="81">
        <f>F8*E8</f>
        <v>1560</v>
      </c>
      <c r="H8" s="79">
        <v>25</v>
      </c>
      <c r="I8" s="82">
        <f>G8*H8/100</f>
        <v>390</v>
      </c>
      <c r="J8" s="79">
        <v>100</v>
      </c>
      <c r="K8" s="82">
        <f>J8*I8/100</f>
        <v>390</v>
      </c>
    </row>
    <row r="9" spans="1:11" ht="19.5" customHeight="1">
      <c r="A9" s="83" t="s">
        <v>169</v>
      </c>
      <c r="B9" s="72"/>
      <c r="C9" s="74" t="s">
        <v>284</v>
      </c>
      <c r="D9" s="84"/>
      <c r="E9" s="84">
        <v>12</v>
      </c>
      <c r="F9" s="85">
        <v>120</v>
      </c>
      <c r="G9" s="86">
        <f t="shared" ref="G9:G72" si="0">F9*E9</f>
        <v>1440</v>
      </c>
      <c r="H9" s="84">
        <v>40</v>
      </c>
      <c r="I9" s="87">
        <f t="shared" ref="I9:I72" si="1">G9*H9/100</f>
        <v>576</v>
      </c>
      <c r="J9" s="84">
        <v>100</v>
      </c>
      <c r="K9" s="87">
        <f t="shared" ref="K9:K72" si="2">J9*I9/100</f>
        <v>576</v>
      </c>
    </row>
    <row r="10" spans="1:11" ht="19.5" customHeight="1">
      <c r="A10" s="83" t="s">
        <v>170</v>
      </c>
      <c r="B10" s="72"/>
      <c r="C10" s="74" t="s">
        <v>283</v>
      </c>
      <c r="D10" s="84"/>
      <c r="E10" s="84">
        <v>12</v>
      </c>
      <c r="F10" s="85">
        <v>100</v>
      </c>
      <c r="G10" s="86">
        <f t="shared" si="0"/>
        <v>1200</v>
      </c>
      <c r="H10" s="84">
        <v>25</v>
      </c>
      <c r="I10" s="87">
        <f t="shared" si="1"/>
        <v>300</v>
      </c>
      <c r="J10" s="84">
        <v>100</v>
      </c>
      <c r="K10" s="87">
        <f t="shared" si="2"/>
        <v>300</v>
      </c>
    </row>
    <row r="11" spans="1:11" ht="19.5" customHeight="1">
      <c r="A11" s="83" t="s">
        <v>171</v>
      </c>
      <c r="B11" s="72"/>
      <c r="C11" s="74" t="s">
        <v>283</v>
      </c>
      <c r="D11" s="84"/>
      <c r="E11" s="84">
        <v>12</v>
      </c>
      <c r="F11" s="85">
        <v>105</v>
      </c>
      <c r="G11" s="86">
        <f t="shared" si="0"/>
        <v>1260</v>
      </c>
      <c r="H11" s="84">
        <v>25</v>
      </c>
      <c r="I11" s="87">
        <f t="shared" si="1"/>
        <v>315</v>
      </c>
      <c r="J11" s="84">
        <v>100</v>
      </c>
      <c r="K11" s="87">
        <f t="shared" si="2"/>
        <v>315</v>
      </c>
    </row>
    <row r="12" spans="1:11" ht="19.5" customHeight="1">
      <c r="A12" s="83" t="s">
        <v>172</v>
      </c>
      <c r="B12" s="72"/>
      <c r="C12" s="74" t="s">
        <v>283</v>
      </c>
      <c r="D12" s="84"/>
      <c r="E12" s="84">
        <v>12</v>
      </c>
      <c r="F12" s="85">
        <v>100</v>
      </c>
      <c r="G12" s="86">
        <f t="shared" si="0"/>
        <v>1200</v>
      </c>
      <c r="H12" s="84">
        <v>25</v>
      </c>
      <c r="I12" s="87">
        <f t="shared" si="1"/>
        <v>300</v>
      </c>
      <c r="J12" s="84">
        <v>100</v>
      </c>
      <c r="K12" s="87">
        <f t="shared" si="2"/>
        <v>300</v>
      </c>
    </row>
    <row r="13" spans="1:11" ht="19.5" customHeight="1">
      <c r="A13" s="83" t="s">
        <v>173</v>
      </c>
      <c r="B13" s="72"/>
      <c r="C13" s="74" t="s">
        <v>283</v>
      </c>
      <c r="D13" s="84"/>
      <c r="E13" s="84">
        <v>12</v>
      </c>
      <c r="F13" s="85">
        <v>110</v>
      </c>
      <c r="G13" s="86">
        <f t="shared" si="0"/>
        <v>1320</v>
      </c>
      <c r="H13" s="84">
        <v>25</v>
      </c>
      <c r="I13" s="87">
        <f t="shared" si="1"/>
        <v>330</v>
      </c>
      <c r="J13" s="84">
        <v>100</v>
      </c>
      <c r="K13" s="87">
        <f t="shared" si="2"/>
        <v>330</v>
      </c>
    </row>
    <row r="14" spans="1:11" ht="19.5" customHeight="1">
      <c r="A14" s="83" t="s">
        <v>174</v>
      </c>
      <c r="B14" s="72"/>
      <c r="C14" s="74" t="s">
        <v>283</v>
      </c>
      <c r="D14" s="84"/>
      <c r="E14" s="84">
        <v>12</v>
      </c>
      <c r="F14" s="85">
        <v>160</v>
      </c>
      <c r="G14" s="86">
        <f t="shared" si="0"/>
        <v>1920</v>
      </c>
      <c r="H14" s="84">
        <v>25</v>
      </c>
      <c r="I14" s="87">
        <f t="shared" si="1"/>
        <v>480</v>
      </c>
      <c r="J14" s="84">
        <v>100</v>
      </c>
      <c r="K14" s="87">
        <f t="shared" si="2"/>
        <v>480</v>
      </c>
    </row>
    <row r="15" spans="1:11" ht="19.5" customHeight="1">
      <c r="A15" s="83" t="s">
        <v>175</v>
      </c>
      <c r="B15" s="72"/>
      <c r="C15" s="74" t="s">
        <v>283</v>
      </c>
      <c r="D15" s="84"/>
      <c r="E15" s="84">
        <v>12</v>
      </c>
      <c r="F15" s="85">
        <v>54</v>
      </c>
      <c r="G15" s="86">
        <f t="shared" si="0"/>
        <v>648</v>
      </c>
      <c r="H15" s="84">
        <v>25</v>
      </c>
      <c r="I15" s="87">
        <f t="shared" si="1"/>
        <v>162</v>
      </c>
      <c r="J15" s="84">
        <v>100</v>
      </c>
      <c r="K15" s="87">
        <f t="shared" si="2"/>
        <v>162</v>
      </c>
    </row>
    <row r="16" spans="1:11" ht="19.5" customHeight="1">
      <c r="A16" s="83" t="s">
        <v>176</v>
      </c>
      <c r="B16" s="72"/>
      <c r="C16" s="74" t="s">
        <v>283</v>
      </c>
      <c r="D16" s="84"/>
      <c r="E16" s="84">
        <v>12</v>
      </c>
      <c r="F16" s="85">
        <v>60</v>
      </c>
      <c r="G16" s="86">
        <f t="shared" si="0"/>
        <v>720</v>
      </c>
      <c r="H16" s="84">
        <v>25</v>
      </c>
      <c r="I16" s="87">
        <f t="shared" si="1"/>
        <v>180</v>
      </c>
      <c r="J16" s="84">
        <v>100</v>
      </c>
      <c r="K16" s="87">
        <f t="shared" si="2"/>
        <v>180</v>
      </c>
    </row>
    <row r="17" spans="1:11" ht="19.5" customHeight="1">
      <c r="A17" s="83" t="s">
        <v>177</v>
      </c>
      <c r="B17" s="72"/>
      <c r="C17" s="74" t="s">
        <v>283</v>
      </c>
      <c r="D17" s="84"/>
      <c r="E17" s="84">
        <v>12</v>
      </c>
      <c r="F17" s="85">
        <v>86</v>
      </c>
      <c r="G17" s="86">
        <f t="shared" si="0"/>
        <v>1032</v>
      </c>
      <c r="H17" s="84">
        <v>25</v>
      </c>
      <c r="I17" s="87">
        <f t="shared" si="1"/>
        <v>258</v>
      </c>
      <c r="J17" s="84">
        <v>100</v>
      </c>
      <c r="K17" s="87">
        <f t="shared" si="2"/>
        <v>258</v>
      </c>
    </row>
    <row r="18" spans="1:11" ht="19.5" customHeight="1">
      <c r="A18" s="83" t="s">
        <v>178</v>
      </c>
      <c r="B18" s="72"/>
      <c r="C18" s="74" t="s">
        <v>283</v>
      </c>
      <c r="D18" s="84"/>
      <c r="E18" s="84">
        <v>12</v>
      </c>
      <c r="F18" s="85">
        <v>66</v>
      </c>
      <c r="G18" s="86">
        <f t="shared" si="0"/>
        <v>792</v>
      </c>
      <c r="H18" s="84">
        <v>25</v>
      </c>
      <c r="I18" s="87">
        <f t="shared" si="1"/>
        <v>198</v>
      </c>
      <c r="J18" s="84">
        <v>100</v>
      </c>
      <c r="K18" s="87">
        <f t="shared" si="2"/>
        <v>198</v>
      </c>
    </row>
    <row r="19" spans="1:11" ht="19.5" customHeight="1">
      <c r="A19" s="83" t="s">
        <v>179</v>
      </c>
      <c r="B19" s="72"/>
      <c r="C19" s="74" t="s">
        <v>283</v>
      </c>
      <c r="D19" s="84"/>
      <c r="E19" s="84">
        <v>12</v>
      </c>
      <c r="F19" s="85">
        <v>72</v>
      </c>
      <c r="G19" s="86">
        <f t="shared" si="0"/>
        <v>864</v>
      </c>
      <c r="H19" s="84">
        <v>25</v>
      </c>
      <c r="I19" s="87">
        <f t="shared" si="1"/>
        <v>216</v>
      </c>
      <c r="J19" s="84">
        <v>100</v>
      </c>
      <c r="K19" s="87">
        <f t="shared" si="2"/>
        <v>216</v>
      </c>
    </row>
    <row r="20" spans="1:11" ht="19.5" customHeight="1">
      <c r="A20" s="83" t="s">
        <v>180</v>
      </c>
      <c r="B20" s="72"/>
      <c r="C20" s="74" t="s">
        <v>283</v>
      </c>
      <c r="D20" s="84"/>
      <c r="E20" s="84">
        <v>12</v>
      </c>
      <c r="F20" s="85">
        <v>100</v>
      </c>
      <c r="G20" s="86">
        <f t="shared" si="0"/>
        <v>1200</v>
      </c>
      <c r="H20" s="84">
        <v>25</v>
      </c>
      <c r="I20" s="87">
        <f t="shared" si="1"/>
        <v>300</v>
      </c>
      <c r="J20" s="84">
        <v>100</v>
      </c>
      <c r="K20" s="87">
        <f t="shared" si="2"/>
        <v>300</v>
      </c>
    </row>
    <row r="21" spans="1:11" ht="19.5" customHeight="1">
      <c r="A21" s="83" t="s">
        <v>181</v>
      </c>
      <c r="B21" s="72"/>
      <c r="C21" s="74" t="s">
        <v>283</v>
      </c>
      <c r="D21" s="84"/>
      <c r="E21" s="84">
        <v>12</v>
      </c>
      <c r="F21" s="85">
        <v>26</v>
      </c>
      <c r="G21" s="86">
        <f t="shared" si="0"/>
        <v>312</v>
      </c>
      <c r="H21" s="84">
        <v>25</v>
      </c>
      <c r="I21" s="87">
        <f t="shared" si="1"/>
        <v>78</v>
      </c>
      <c r="J21" s="84">
        <v>100</v>
      </c>
      <c r="K21" s="87">
        <f t="shared" si="2"/>
        <v>78</v>
      </c>
    </row>
    <row r="22" spans="1:11" ht="19.5" customHeight="1">
      <c r="A22" s="83" t="s">
        <v>182</v>
      </c>
      <c r="B22" s="72"/>
      <c r="C22" s="74" t="s">
        <v>283</v>
      </c>
      <c r="D22" s="84"/>
      <c r="E22" s="84">
        <v>12</v>
      </c>
      <c r="F22" s="85">
        <v>20</v>
      </c>
      <c r="G22" s="86">
        <f t="shared" si="0"/>
        <v>240</v>
      </c>
      <c r="H22" s="84">
        <v>25</v>
      </c>
      <c r="I22" s="87">
        <f t="shared" si="1"/>
        <v>60</v>
      </c>
      <c r="J22" s="84">
        <v>100</v>
      </c>
      <c r="K22" s="87">
        <f t="shared" si="2"/>
        <v>60</v>
      </c>
    </row>
    <row r="23" spans="1:11" ht="19.5" customHeight="1">
      <c r="A23" s="83" t="s">
        <v>183</v>
      </c>
      <c r="B23" s="72"/>
      <c r="C23" s="74" t="s">
        <v>283</v>
      </c>
      <c r="D23" s="84"/>
      <c r="E23" s="84">
        <v>12</v>
      </c>
      <c r="F23" s="85">
        <v>26</v>
      </c>
      <c r="G23" s="86">
        <f t="shared" si="0"/>
        <v>312</v>
      </c>
      <c r="H23" s="84">
        <v>25</v>
      </c>
      <c r="I23" s="87">
        <f t="shared" si="1"/>
        <v>78</v>
      </c>
      <c r="J23" s="84">
        <v>100</v>
      </c>
      <c r="K23" s="87">
        <f t="shared" si="2"/>
        <v>78</v>
      </c>
    </row>
    <row r="24" spans="1:11" ht="19.5" customHeight="1">
      <c r="A24" s="83" t="s">
        <v>184</v>
      </c>
      <c r="B24" s="72"/>
      <c r="C24" s="74" t="s">
        <v>283</v>
      </c>
      <c r="D24" s="84"/>
      <c r="E24" s="84">
        <v>12</v>
      </c>
      <c r="F24" s="85">
        <v>34</v>
      </c>
      <c r="G24" s="86">
        <f t="shared" si="0"/>
        <v>408</v>
      </c>
      <c r="H24" s="84">
        <v>25</v>
      </c>
      <c r="I24" s="87">
        <f t="shared" si="1"/>
        <v>102</v>
      </c>
      <c r="J24" s="84">
        <v>100</v>
      </c>
      <c r="K24" s="87">
        <f t="shared" si="2"/>
        <v>102</v>
      </c>
    </row>
    <row r="25" spans="1:11" ht="19.5" customHeight="1">
      <c r="A25" s="83" t="s">
        <v>185</v>
      </c>
      <c r="B25" s="72"/>
      <c r="C25" s="74" t="s">
        <v>283</v>
      </c>
      <c r="D25" s="84"/>
      <c r="E25" s="84">
        <v>12</v>
      </c>
      <c r="F25" s="85">
        <v>26</v>
      </c>
      <c r="G25" s="86">
        <f t="shared" si="0"/>
        <v>312</v>
      </c>
      <c r="H25" s="84">
        <v>25</v>
      </c>
      <c r="I25" s="87">
        <f t="shared" si="1"/>
        <v>78</v>
      </c>
      <c r="J25" s="84">
        <v>100</v>
      </c>
      <c r="K25" s="87">
        <f t="shared" si="2"/>
        <v>78</v>
      </c>
    </row>
    <row r="26" spans="1:11" ht="19.5" customHeight="1">
      <c r="A26" s="83" t="s">
        <v>186</v>
      </c>
      <c r="B26" s="72"/>
      <c r="C26" s="74" t="s">
        <v>283</v>
      </c>
      <c r="D26" s="84"/>
      <c r="E26" s="84">
        <v>12</v>
      </c>
      <c r="F26" s="85">
        <v>20</v>
      </c>
      <c r="G26" s="86">
        <f t="shared" si="0"/>
        <v>240</v>
      </c>
      <c r="H26" s="84">
        <v>25</v>
      </c>
      <c r="I26" s="87">
        <f t="shared" si="1"/>
        <v>60</v>
      </c>
      <c r="J26" s="84">
        <v>100</v>
      </c>
      <c r="K26" s="87">
        <f t="shared" si="2"/>
        <v>60</v>
      </c>
    </row>
    <row r="27" spans="1:11" ht="19.5" customHeight="1">
      <c r="A27" s="83" t="s">
        <v>187</v>
      </c>
      <c r="B27" s="72"/>
      <c r="C27" s="74" t="s">
        <v>283</v>
      </c>
      <c r="D27" s="84"/>
      <c r="E27" s="84">
        <v>12</v>
      </c>
      <c r="F27" s="85">
        <v>22</v>
      </c>
      <c r="G27" s="86">
        <f t="shared" si="0"/>
        <v>264</v>
      </c>
      <c r="H27" s="84">
        <v>25</v>
      </c>
      <c r="I27" s="87">
        <f t="shared" si="1"/>
        <v>66</v>
      </c>
      <c r="J27" s="84">
        <v>100</v>
      </c>
      <c r="K27" s="87">
        <f t="shared" si="2"/>
        <v>66</v>
      </c>
    </row>
    <row r="28" spans="1:11" ht="19.5" customHeight="1">
      <c r="A28" s="83" t="s">
        <v>188</v>
      </c>
      <c r="B28" s="72"/>
      <c r="C28" s="74" t="s">
        <v>283</v>
      </c>
      <c r="D28" s="84"/>
      <c r="E28" s="84">
        <v>12</v>
      </c>
      <c r="F28" s="85">
        <v>26</v>
      </c>
      <c r="G28" s="86">
        <f t="shared" si="0"/>
        <v>312</v>
      </c>
      <c r="H28" s="84">
        <v>25</v>
      </c>
      <c r="I28" s="87">
        <f t="shared" si="1"/>
        <v>78</v>
      </c>
      <c r="J28" s="84">
        <v>100</v>
      </c>
      <c r="K28" s="87">
        <f t="shared" si="2"/>
        <v>78</v>
      </c>
    </row>
    <row r="29" spans="1:11" ht="19.5" customHeight="1">
      <c r="A29" s="83" t="s">
        <v>189</v>
      </c>
      <c r="B29" s="72"/>
      <c r="C29" s="74" t="s">
        <v>285</v>
      </c>
      <c r="D29" s="84"/>
      <c r="E29" s="84">
        <v>12</v>
      </c>
      <c r="F29" s="85">
        <v>14</v>
      </c>
      <c r="G29" s="86">
        <f t="shared" si="0"/>
        <v>168</v>
      </c>
      <c r="H29" s="84">
        <v>50</v>
      </c>
      <c r="I29" s="87">
        <f t="shared" si="1"/>
        <v>84</v>
      </c>
      <c r="J29" s="84">
        <v>100</v>
      </c>
      <c r="K29" s="87">
        <f t="shared" si="2"/>
        <v>84</v>
      </c>
    </row>
    <row r="30" spans="1:11" ht="19.5" customHeight="1">
      <c r="A30" s="83" t="s">
        <v>190</v>
      </c>
      <c r="B30" s="72"/>
      <c r="C30" s="74" t="s">
        <v>283</v>
      </c>
      <c r="D30" s="84"/>
      <c r="E30" s="84">
        <v>12</v>
      </c>
      <c r="F30" s="85">
        <v>52</v>
      </c>
      <c r="G30" s="86">
        <f t="shared" si="0"/>
        <v>624</v>
      </c>
      <c r="H30" s="84">
        <v>25</v>
      </c>
      <c r="I30" s="87">
        <f t="shared" si="1"/>
        <v>156</v>
      </c>
      <c r="J30" s="84">
        <v>100</v>
      </c>
      <c r="K30" s="87">
        <f t="shared" si="2"/>
        <v>156</v>
      </c>
    </row>
    <row r="31" spans="1:11" ht="19.5" customHeight="1">
      <c r="A31" s="83" t="s">
        <v>191</v>
      </c>
      <c r="B31" s="72"/>
      <c r="C31" s="74" t="s">
        <v>283</v>
      </c>
      <c r="D31" s="84"/>
      <c r="E31" s="84">
        <v>12</v>
      </c>
      <c r="F31" s="85">
        <v>40</v>
      </c>
      <c r="G31" s="86">
        <f t="shared" si="0"/>
        <v>480</v>
      </c>
      <c r="H31" s="84">
        <v>25</v>
      </c>
      <c r="I31" s="87">
        <f t="shared" si="1"/>
        <v>120</v>
      </c>
      <c r="J31" s="84">
        <v>100</v>
      </c>
      <c r="K31" s="87">
        <f t="shared" si="2"/>
        <v>120</v>
      </c>
    </row>
    <row r="32" spans="1:11" ht="19.5" customHeight="1">
      <c r="A32" s="83" t="s">
        <v>192</v>
      </c>
      <c r="B32" s="72"/>
      <c r="C32" s="74" t="s">
        <v>283</v>
      </c>
      <c r="D32" s="84"/>
      <c r="E32" s="84">
        <v>12</v>
      </c>
      <c r="F32" s="85">
        <v>52</v>
      </c>
      <c r="G32" s="86">
        <f t="shared" si="0"/>
        <v>624</v>
      </c>
      <c r="H32" s="84">
        <v>25</v>
      </c>
      <c r="I32" s="87">
        <f t="shared" si="1"/>
        <v>156</v>
      </c>
      <c r="J32" s="84">
        <v>100</v>
      </c>
      <c r="K32" s="87">
        <f t="shared" si="2"/>
        <v>156</v>
      </c>
    </row>
    <row r="33" spans="1:11" ht="19.5" customHeight="1">
      <c r="A33" s="83" t="s">
        <v>193</v>
      </c>
      <c r="B33" s="72"/>
      <c r="C33" s="74" t="s">
        <v>286</v>
      </c>
      <c r="D33" s="84"/>
      <c r="E33" s="84">
        <v>12</v>
      </c>
      <c r="F33" s="85">
        <v>26</v>
      </c>
      <c r="G33" s="86">
        <f t="shared" si="0"/>
        <v>312</v>
      </c>
      <c r="H33" s="84">
        <v>30</v>
      </c>
      <c r="I33" s="87">
        <f t="shared" si="1"/>
        <v>93.6</v>
      </c>
      <c r="J33" s="84">
        <v>100</v>
      </c>
      <c r="K33" s="87">
        <f t="shared" si="2"/>
        <v>93.6</v>
      </c>
    </row>
    <row r="34" spans="1:11" ht="19.5" customHeight="1">
      <c r="A34" s="83" t="s">
        <v>194</v>
      </c>
      <c r="B34" s="72"/>
      <c r="C34" s="74" t="s">
        <v>287</v>
      </c>
      <c r="D34" s="84"/>
      <c r="E34" s="84">
        <v>12</v>
      </c>
      <c r="F34" s="85">
        <v>60</v>
      </c>
      <c r="G34" s="86">
        <f t="shared" si="0"/>
        <v>720</v>
      </c>
      <c r="H34" s="84">
        <v>20</v>
      </c>
      <c r="I34" s="87">
        <f t="shared" si="1"/>
        <v>144</v>
      </c>
      <c r="J34" s="84">
        <v>100</v>
      </c>
      <c r="K34" s="87">
        <f t="shared" si="2"/>
        <v>144</v>
      </c>
    </row>
    <row r="35" spans="1:11" ht="19.5" customHeight="1">
      <c r="A35" s="83" t="s">
        <v>195</v>
      </c>
      <c r="B35" s="72"/>
      <c r="C35" s="74" t="s">
        <v>288</v>
      </c>
      <c r="D35" s="84"/>
      <c r="E35" s="84">
        <v>12</v>
      </c>
      <c r="F35" s="85">
        <v>100</v>
      </c>
      <c r="G35" s="86">
        <f t="shared" si="0"/>
        <v>1200</v>
      </c>
      <c r="H35" s="84">
        <v>20</v>
      </c>
      <c r="I35" s="87">
        <f t="shared" si="1"/>
        <v>240</v>
      </c>
      <c r="J35" s="84">
        <v>100</v>
      </c>
      <c r="K35" s="87">
        <f t="shared" si="2"/>
        <v>240</v>
      </c>
    </row>
    <row r="36" spans="1:11" ht="19.5" customHeight="1">
      <c r="A36" s="83" t="s">
        <v>196</v>
      </c>
      <c r="B36" s="72"/>
      <c r="C36" s="74" t="s">
        <v>289</v>
      </c>
      <c r="D36" s="84"/>
      <c r="E36" s="84">
        <v>12</v>
      </c>
      <c r="F36" s="85">
        <v>40</v>
      </c>
      <c r="G36" s="86">
        <f t="shared" si="0"/>
        <v>480</v>
      </c>
      <c r="H36" s="84">
        <v>40</v>
      </c>
      <c r="I36" s="87">
        <f t="shared" si="1"/>
        <v>192</v>
      </c>
      <c r="J36" s="84">
        <v>100</v>
      </c>
      <c r="K36" s="87">
        <f t="shared" si="2"/>
        <v>192</v>
      </c>
    </row>
    <row r="37" spans="1:11" ht="19.5" customHeight="1">
      <c r="A37" s="83" t="s">
        <v>197</v>
      </c>
      <c r="B37" s="72"/>
      <c r="C37" s="74" t="s">
        <v>283</v>
      </c>
      <c r="D37" s="84"/>
      <c r="E37" s="84">
        <v>12</v>
      </c>
      <c r="F37" s="85">
        <v>34</v>
      </c>
      <c r="G37" s="86">
        <f t="shared" si="0"/>
        <v>408</v>
      </c>
      <c r="H37" s="84">
        <v>25</v>
      </c>
      <c r="I37" s="87">
        <f t="shared" si="1"/>
        <v>102</v>
      </c>
      <c r="J37" s="84">
        <v>100</v>
      </c>
      <c r="K37" s="87">
        <f t="shared" si="2"/>
        <v>102</v>
      </c>
    </row>
    <row r="38" spans="1:11" ht="19.5" customHeight="1">
      <c r="A38" s="83" t="s">
        <v>198</v>
      </c>
      <c r="B38" s="72"/>
      <c r="C38" s="74" t="s">
        <v>283</v>
      </c>
      <c r="D38" s="84"/>
      <c r="E38" s="84">
        <v>12</v>
      </c>
      <c r="F38" s="85">
        <v>40</v>
      </c>
      <c r="G38" s="86">
        <f t="shared" si="0"/>
        <v>480</v>
      </c>
      <c r="H38" s="84">
        <v>25</v>
      </c>
      <c r="I38" s="87">
        <f t="shared" si="1"/>
        <v>120</v>
      </c>
      <c r="J38" s="84">
        <v>100</v>
      </c>
      <c r="K38" s="87">
        <f t="shared" si="2"/>
        <v>120</v>
      </c>
    </row>
    <row r="39" spans="1:11" ht="19.5" customHeight="1">
      <c r="A39" s="83" t="s">
        <v>199</v>
      </c>
      <c r="B39" s="72"/>
      <c r="C39" s="74" t="s">
        <v>290</v>
      </c>
      <c r="D39" s="84"/>
      <c r="E39" s="84">
        <v>12</v>
      </c>
      <c r="F39" s="85">
        <v>66</v>
      </c>
      <c r="G39" s="86">
        <f t="shared" si="0"/>
        <v>792</v>
      </c>
      <c r="H39" s="84">
        <v>20</v>
      </c>
      <c r="I39" s="87">
        <f t="shared" si="1"/>
        <v>158.4</v>
      </c>
      <c r="J39" s="84">
        <v>100</v>
      </c>
      <c r="K39" s="87">
        <f t="shared" si="2"/>
        <v>158.4</v>
      </c>
    </row>
    <row r="40" spans="1:11" ht="19.5" customHeight="1">
      <c r="A40" s="83" t="s">
        <v>200</v>
      </c>
      <c r="B40" s="72"/>
      <c r="C40" s="74" t="s">
        <v>291</v>
      </c>
      <c r="D40" s="84"/>
      <c r="E40" s="84">
        <v>12</v>
      </c>
      <c r="F40" s="85">
        <v>58</v>
      </c>
      <c r="G40" s="86">
        <f t="shared" si="0"/>
        <v>696</v>
      </c>
      <c r="H40" s="84">
        <v>50</v>
      </c>
      <c r="I40" s="87">
        <f t="shared" si="1"/>
        <v>348</v>
      </c>
      <c r="J40" s="84">
        <v>100</v>
      </c>
      <c r="K40" s="87">
        <f t="shared" si="2"/>
        <v>348</v>
      </c>
    </row>
    <row r="41" spans="1:11" ht="19.5" customHeight="1">
      <c r="A41" s="83" t="s">
        <v>201</v>
      </c>
      <c r="B41" s="72"/>
      <c r="C41" s="74" t="s">
        <v>292</v>
      </c>
      <c r="D41" s="84"/>
      <c r="E41" s="84">
        <v>12</v>
      </c>
      <c r="F41" s="85">
        <v>60</v>
      </c>
      <c r="G41" s="86">
        <f t="shared" si="0"/>
        <v>720</v>
      </c>
      <c r="H41" s="84">
        <v>80</v>
      </c>
      <c r="I41" s="87">
        <f t="shared" si="1"/>
        <v>576</v>
      </c>
      <c r="J41" s="84">
        <v>100</v>
      </c>
      <c r="K41" s="87">
        <f t="shared" si="2"/>
        <v>576</v>
      </c>
    </row>
    <row r="42" spans="1:11" ht="19.5" customHeight="1">
      <c r="A42" s="83" t="s">
        <v>202</v>
      </c>
      <c r="B42" s="72"/>
      <c r="C42" s="75" t="s">
        <v>293</v>
      </c>
      <c r="D42" s="84"/>
      <c r="E42" s="84">
        <v>12</v>
      </c>
      <c r="F42" s="85">
        <v>200</v>
      </c>
      <c r="G42" s="86">
        <f t="shared" si="0"/>
        <v>2400</v>
      </c>
      <c r="H42" s="84">
        <v>20</v>
      </c>
      <c r="I42" s="87">
        <f t="shared" si="1"/>
        <v>480</v>
      </c>
      <c r="J42" s="84">
        <v>100</v>
      </c>
      <c r="K42" s="87">
        <f t="shared" si="2"/>
        <v>480</v>
      </c>
    </row>
    <row r="43" spans="1:11" ht="19.5" customHeight="1">
      <c r="A43" s="83" t="s">
        <v>203</v>
      </c>
      <c r="B43" s="72"/>
      <c r="C43" s="74" t="s">
        <v>294</v>
      </c>
      <c r="D43" s="84"/>
      <c r="E43" s="84">
        <v>12</v>
      </c>
      <c r="F43" s="85">
        <v>75</v>
      </c>
      <c r="G43" s="86">
        <f t="shared" si="0"/>
        <v>900</v>
      </c>
      <c r="H43" s="84">
        <v>50</v>
      </c>
      <c r="I43" s="87">
        <f t="shared" si="1"/>
        <v>450</v>
      </c>
      <c r="J43" s="84">
        <v>100</v>
      </c>
      <c r="K43" s="87">
        <f t="shared" si="2"/>
        <v>450</v>
      </c>
    </row>
    <row r="44" spans="1:11" ht="19.5" customHeight="1">
      <c r="A44" s="83" t="s">
        <v>204</v>
      </c>
      <c r="B44" s="72"/>
      <c r="C44" s="74" t="s">
        <v>291</v>
      </c>
      <c r="D44" s="84"/>
      <c r="E44" s="84">
        <v>12</v>
      </c>
      <c r="F44" s="85">
        <v>14</v>
      </c>
      <c r="G44" s="86">
        <f t="shared" si="0"/>
        <v>168</v>
      </c>
      <c r="H44" s="84">
        <v>50</v>
      </c>
      <c r="I44" s="87">
        <f t="shared" si="1"/>
        <v>84</v>
      </c>
      <c r="J44" s="84">
        <v>100</v>
      </c>
      <c r="K44" s="87">
        <f t="shared" si="2"/>
        <v>84</v>
      </c>
    </row>
    <row r="45" spans="1:11" ht="19.5" customHeight="1">
      <c r="A45" s="83" t="s">
        <v>205</v>
      </c>
      <c r="B45" s="72"/>
      <c r="C45" s="74" t="s">
        <v>291</v>
      </c>
      <c r="D45" s="84"/>
      <c r="E45" s="84">
        <v>12</v>
      </c>
      <c r="F45" s="85">
        <v>170</v>
      </c>
      <c r="G45" s="86">
        <f t="shared" si="0"/>
        <v>2040</v>
      </c>
      <c r="H45" s="84">
        <v>50</v>
      </c>
      <c r="I45" s="87">
        <f t="shared" si="1"/>
        <v>1020</v>
      </c>
      <c r="J45" s="84">
        <v>100</v>
      </c>
      <c r="K45" s="87">
        <f t="shared" si="2"/>
        <v>1020</v>
      </c>
    </row>
    <row r="46" spans="1:11" ht="19.5" customHeight="1">
      <c r="A46" s="83" t="s">
        <v>206</v>
      </c>
      <c r="B46" s="72"/>
      <c r="C46" s="74" t="s">
        <v>291</v>
      </c>
      <c r="D46" s="84"/>
      <c r="E46" s="84">
        <v>12</v>
      </c>
      <c r="F46" s="85">
        <v>20</v>
      </c>
      <c r="G46" s="86">
        <f t="shared" si="0"/>
        <v>240</v>
      </c>
      <c r="H46" s="84">
        <v>50</v>
      </c>
      <c r="I46" s="87">
        <f t="shared" si="1"/>
        <v>120</v>
      </c>
      <c r="J46" s="84">
        <v>100</v>
      </c>
      <c r="K46" s="87">
        <f t="shared" si="2"/>
        <v>120</v>
      </c>
    </row>
    <row r="47" spans="1:11" ht="19.5" customHeight="1">
      <c r="A47" s="83" t="s">
        <v>207</v>
      </c>
      <c r="B47" s="72"/>
      <c r="C47" s="74" t="s">
        <v>295</v>
      </c>
      <c r="D47" s="84"/>
      <c r="E47" s="84">
        <v>12</v>
      </c>
      <c r="F47" s="85">
        <v>14</v>
      </c>
      <c r="G47" s="86">
        <f t="shared" si="0"/>
        <v>168</v>
      </c>
      <c r="H47" s="84">
        <v>50</v>
      </c>
      <c r="I47" s="87">
        <f t="shared" si="1"/>
        <v>84</v>
      </c>
      <c r="J47" s="84">
        <v>100</v>
      </c>
      <c r="K47" s="87">
        <f t="shared" si="2"/>
        <v>84</v>
      </c>
    </row>
    <row r="48" spans="1:11" ht="19.5" customHeight="1">
      <c r="A48" s="83" t="s">
        <v>208</v>
      </c>
      <c r="B48" s="72"/>
      <c r="C48" s="74" t="s">
        <v>291</v>
      </c>
      <c r="D48" s="84"/>
      <c r="E48" s="84">
        <v>12</v>
      </c>
      <c r="F48" s="85">
        <v>15</v>
      </c>
      <c r="G48" s="86">
        <f t="shared" si="0"/>
        <v>180</v>
      </c>
      <c r="H48" s="84">
        <v>50</v>
      </c>
      <c r="I48" s="87">
        <f t="shared" si="1"/>
        <v>90</v>
      </c>
      <c r="J48" s="84">
        <v>100</v>
      </c>
      <c r="K48" s="87">
        <f t="shared" si="2"/>
        <v>90</v>
      </c>
    </row>
    <row r="49" spans="1:11" ht="19.5" customHeight="1">
      <c r="A49" s="83" t="s">
        <v>209</v>
      </c>
      <c r="B49" s="72"/>
      <c r="C49" s="74" t="s">
        <v>291</v>
      </c>
      <c r="D49" s="84"/>
      <c r="E49" s="84">
        <v>12</v>
      </c>
      <c r="F49" s="85">
        <v>18</v>
      </c>
      <c r="G49" s="86">
        <f t="shared" si="0"/>
        <v>216</v>
      </c>
      <c r="H49" s="84">
        <v>50</v>
      </c>
      <c r="I49" s="87">
        <f t="shared" si="1"/>
        <v>108</v>
      </c>
      <c r="J49" s="84">
        <v>100</v>
      </c>
      <c r="K49" s="87">
        <f t="shared" si="2"/>
        <v>108</v>
      </c>
    </row>
    <row r="50" spans="1:11" ht="19.5" customHeight="1">
      <c r="A50" s="83" t="s">
        <v>210</v>
      </c>
      <c r="B50" s="72"/>
      <c r="C50" s="74" t="s">
        <v>296</v>
      </c>
      <c r="D50" s="84"/>
      <c r="E50" s="84">
        <v>12</v>
      </c>
      <c r="F50" s="85">
        <v>65</v>
      </c>
      <c r="G50" s="86">
        <f t="shared" si="0"/>
        <v>780</v>
      </c>
      <c r="H50" s="84">
        <v>20</v>
      </c>
      <c r="I50" s="87">
        <f t="shared" si="1"/>
        <v>156</v>
      </c>
      <c r="J50" s="84">
        <v>100</v>
      </c>
      <c r="K50" s="87">
        <f t="shared" si="2"/>
        <v>156</v>
      </c>
    </row>
    <row r="51" spans="1:11" ht="19.5" customHeight="1">
      <c r="A51" s="83" t="s">
        <v>211</v>
      </c>
      <c r="B51" s="72"/>
      <c r="C51" s="74" t="s">
        <v>288</v>
      </c>
      <c r="D51" s="84"/>
      <c r="E51" s="84">
        <v>12</v>
      </c>
      <c r="F51" s="85">
        <v>80</v>
      </c>
      <c r="G51" s="86">
        <f t="shared" si="0"/>
        <v>960</v>
      </c>
      <c r="H51" s="84">
        <v>20</v>
      </c>
      <c r="I51" s="87">
        <f t="shared" si="1"/>
        <v>192</v>
      </c>
      <c r="J51" s="84">
        <v>100</v>
      </c>
      <c r="K51" s="87">
        <f t="shared" si="2"/>
        <v>192</v>
      </c>
    </row>
    <row r="52" spans="1:11" ht="19.5" customHeight="1">
      <c r="A52" s="83" t="s">
        <v>212</v>
      </c>
      <c r="B52" s="72"/>
      <c r="C52" s="74" t="s">
        <v>297</v>
      </c>
      <c r="D52" s="84"/>
      <c r="E52" s="84">
        <v>12</v>
      </c>
      <c r="F52" s="85">
        <v>40</v>
      </c>
      <c r="G52" s="86">
        <f t="shared" si="0"/>
        <v>480</v>
      </c>
      <c r="H52" s="84">
        <v>40</v>
      </c>
      <c r="I52" s="87">
        <f t="shared" si="1"/>
        <v>192</v>
      </c>
      <c r="J52" s="84">
        <v>100</v>
      </c>
      <c r="K52" s="87">
        <f t="shared" si="2"/>
        <v>192</v>
      </c>
    </row>
    <row r="53" spans="1:11" ht="19.5" customHeight="1">
      <c r="A53" s="83" t="s">
        <v>213</v>
      </c>
      <c r="B53" s="72"/>
      <c r="C53" s="74" t="s">
        <v>298</v>
      </c>
      <c r="D53" s="84"/>
      <c r="E53" s="84">
        <v>12</v>
      </c>
      <c r="F53" s="85">
        <v>40</v>
      </c>
      <c r="G53" s="86">
        <f t="shared" si="0"/>
        <v>480</v>
      </c>
      <c r="H53" s="84">
        <v>40</v>
      </c>
      <c r="I53" s="87">
        <f t="shared" si="1"/>
        <v>192</v>
      </c>
      <c r="J53" s="84">
        <v>100</v>
      </c>
      <c r="K53" s="87">
        <f t="shared" si="2"/>
        <v>192</v>
      </c>
    </row>
    <row r="54" spans="1:11" ht="19.5" customHeight="1">
      <c r="A54" s="83" t="s">
        <v>214</v>
      </c>
      <c r="B54" s="72"/>
      <c r="C54" s="74" t="s">
        <v>292</v>
      </c>
      <c r="D54" s="84"/>
      <c r="E54" s="84">
        <v>12</v>
      </c>
      <c r="F54" s="85">
        <v>20</v>
      </c>
      <c r="G54" s="86">
        <f t="shared" si="0"/>
        <v>240</v>
      </c>
      <c r="H54" s="84">
        <v>80</v>
      </c>
      <c r="I54" s="87">
        <f t="shared" si="1"/>
        <v>192</v>
      </c>
      <c r="J54" s="84">
        <v>100</v>
      </c>
      <c r="K54" s="87">
        <f t="shared" si="2"/>
        <v>192</v>
      </c>
    </row>
    <row r="55" spans="1:11" ht="19.5" customHeight="1">
      <c r="A55" s="83" t="s">
        <v>215</v>
      </c>
      <c r="B55" s="72"/>
      <c r="C55" s="74" t="s">
        <v>299</v>
      </c>
      <c r="D55" s="84"/>
      <c r="E55" s="84">
        <v>12</v>
      </c>
      <c r="F55" s="85">
        <v>16</v>
      </c>
      <c r="G55" s="86">
        <f t="shared" si="0"/>
        <v>192</v>
      </c>
      <c r="H55" s="84">
        <v>50</v>
      </c>
      <c r="I55" s="87">
        <f t="shared" si="1"/>
        <v>96</v>
      </c>
      <c r="J55" s="84">
        <v>100</v>
      </c>
      <c r="K55" s="87">
        <f t="shared" si="2"/>
        <v>96</v>
      </c>
    </row>
    <row r="56" spans="1:11" ht="19.5" customHeight="1">
      <c r="A56" s="83" t="s">
        <v>216</v>
      </c>
      <c r="B56" s="72"/>
      <c r="C56" s="74" t="s">
        <v>283</v>
      </c>
      <c r="D56" s="84"/>
      <c r="E56" s="84">
        <v>12</v>
      </c>
      <c r="F56" s="85">
        <v>20</v>
      </c>
      <c r="G56" s="86">
        <f t="shared" si="0"/>
        <v>240</v>
      </c>
      <c r="H56" s="84">
        <v>25</v>
      </c>
      <c r="I56" s="87">
        <f t="shared" si="1"/>
        <v>60</v>
      </c>
      <c r="J56" s="84">
        <v>100</v>
      </c>
      <c r="K56" s="87">
        <f t="shared" si="2"/>
        <v>60</v>
      </c>
    </row>
    <row r="57" spans="1:11" ht="19.5" customHeight="1">
      <c r="A57" s="83" t="s">
        <v>217</v>
      </c>
      <c r="B57" s="72"/>
      <c r="C57" s="74" t="s">
        <v>283</v>
      </c>
      <c r="D57" s="84"/>
      <c r="E57" s="84">
        <v>12</v>
      </c>
      <c r="F57" s="85">
        <v>26</v>
      </c>
      <c r="G57" s="86">
        <f t="shared" si="0"/>
        <v>312</v>
      </c>
      <c r="H57" s="84">
        <v>25</v>
      </c>
      <c r="I57" s="87">
        <f t="shared" si="1"/>
        <v>78</v>
      </c>
      <c r="J57" s="84">
        <v>100</v>
      </c>
      <c r="K57" s="87">
        <f t="shared" si="2"/>
        <v>78</v>
      </c>
    </row>
    <row r="58" spans="1:11" ht="19.5" customHeight="1">
      <c r="A58" s="83" t="s">
        <v>218</v>
      </c>
      <c r="B58" s="72"/>
      <c r="C58" s="74" t="s">
        <v>300</v>
      </c>
      <c r="D58" s="84"/>
      <c r="E58" s="84">
        <v>12</v>
      </c>
      <c r="F58" s="85">
        <v>30</v>
      </c>
      <c r="G58" s="86">
        <f t="shared" si="0"/>
        <v>360</v>
      </c>
      <c r="H58" s="84">
        <v>30</v>
      </c>
      <c r="I58" s="87">
        <f t="shared" si="1"/>
        <v>108</v>
      </c>
      <c r="J58" s="84">
        <v>100</v>
      </c>
      <c r="K58" s="87">
        <f t="shared" si="2"/>
        <v>108</v>
      </c>
    </row>
    <row r="59" spans="1:11" ht="19.5" customHeight="1">
      <c r="A59" s="83" t="s">
        <v>254</v>
      </c>
      <c r="B59" s="72"/>
      <c r="C59" s="74" t="s">
        <v>301</v>
      </c>
      <c r="D59" s="84"/>
      <c r="E59" s="84">
        <v>12</v>
      </c>
      <c r="F59" s="85">
        <v>68</v>
      </c>
      <c r="G59" s="86">
        <f t="shared" si="0"/>
        <v>816</v>
      </c>
      <c r="H59" s="84">
        <v>20</v>
      </c>
      <c r="I59" s="87">
        <f t="shared" si="1"/>
        <v>163.19999999999999</v>
      </c>
      <c r="J59" s="84">
        <v>100</v>
      </c>
      <c r="K59" s="87">
        <f t="shared" si="2"/>
        <v>163.19999999999999</v>
      </c>
    </row>
    <row r="60" spans="1:11" ht="19.5" customHeight="1">
      <c r="A60" s="83" t="s">
        <v>255</v>
      </c>
      <c r="B60" s="72"/>
      <c r="C60" s="74" t="s">
        <v>301</v>
      </c>
      <c r="D60" s="84"/>
      <c r="E60" s="84">
        <v>12</v>
      </c>
      <c r="F60" s="85">
        <v>60</v>
      </c>
      <c r="G60" s="86">
        <f t="shared" si="0"/>
        <v>720</v>
      </c>
      <c r="H60" s="84">
        <v>20</v>
      </c>
      <c r="I60" s="87">
        <f t="shared" si="1"/>
        <v>144</v>
      </c>
      <c r="J60" s="84">
        <v>100</v>
      </c>
      <c r="K60" s="87">
        <f t="shared" si="2"/>
        <v>144</v>
      </c>
    </row>
    <row r="61" spans="1:11" ht="19.5" customHeight="1">
      <c r="A61" s="83" t="s">
        <v>256</v>
      </c>
      <c r="B61" s="72"/>
      <c r="C61" s="74" t="s">
        <v>301</v>
      </c>
      <c r="D61" s="84"/>
      <c r="E61" s="84">
        <v>12</v>
      </c>
      <c r="F61" s="85">
        <v>72</v>
      </c>
      <c r="G61" s="86">
        <f t="shared" si="0"/>
        <v>864</v>
      </c>
      <c r="H61" s="84">
        <v>20</v>
      </c>
      <c r="I61" s="87">
        <f t="shared" si="1"/>
        <v>172.8</v>
      </c>
      <c r="J61" s="84">
        <v>100</v>
      </c>
      <c r="K61" s="87">
        <f t="shared" si="2"/>
        <v>172.8</v>
      </c>
    </row>
    <row r="62" spans="1:11" ht="19.5" customHeight="1">
      <c r="A62" s="83" t="s">
        <v>257</v>
      </c>
      <c r="B62" s="72"/>
      <c r="C62" s="75" t="s">
        <v>285</v>
      </c>
      <c r="D62" s="84"/>
      <c r="E62" s="84">
        <v>12</v>
      </c>
      <c r="F62" s="85">
        <v>15</v>
      </c>
      <c r="G62" s="86">
        <f t="shared" si="0"/>
        <v>180</v>
      </c>
      <c r="H62" s="84">
        <v>50</v>
      </c>
      <c r="I62" s="87">
        <f t="shared" si="1"/>
        <v>90</v>
      </c>
      <c r="J62" s="84">
        <v>100</v>
      </c>
      <c r="K62" s="87">
        <f t="shared" si="2"/>
        <v>90</v>
      </c>
    </row>
    <row r="63" spans="1:11" ht="19.5" customHeight="1">
      <c r="A63" s="83" t="s">
        <v>258</v>
      </c>
      <c r="B63" s="72"/>
      <c r="C63" s="74" t="s">
        <v>283</v>
      </c>
      <c r="D63" s="84"/>
      <c r="E63" s="84">
        <v>12</v>
      </c>
      <c r="F63" s="85">
        <v>40</v>
      </c>
      <c r="G63" s="86">
        <f t="shared" si="0"/>
        <v>480</v>
      </c>
      <c r="H63" s="84">
        <v>25</v>
      </c>
      <c r="I63" s="87">
        <f t="shared" si="1"/>
        <v>120</v>
      </c>
      <c r="J63" s="84">
        <v>100</v>
      </c>
      <c r="K63" s="87">
        <f t="shared" si="2"/>
        <v>120</v>
      </c>
    </row>
    <row r="64" spans="1:11" ht="19.5" customHeight="1">
      <c r="A64" s="83" t="s">
        <v>259</v>
      </c>
      <c r="B64" s="72"/>
      <c r="C64" s="74" t="s">
        <v>283</v>
      </c>
      <c r="D64" s="84"/>
      <c r="E64" s="84">
        <v>12</v>
      </c>
      <c r="F64" s="85">
        <v>46</v>
      </c>
      <c r="G64" s="86">
        <f t="shared" si="0"/>
        <v>552</v>
      </c>
      <c r="H64" s="84">
        <v>25</v>
      </c>
      <c r="I64" s="87">
        <f t="shared" si="1"/>
        <v>138</v>
      </c>
      <c r="J64" s="84">
        <v>100</v>
      </c>
      <c r="K64" s="87">
        <f t="shared" si="2"/>
        <v>138</v>
      </c>
    </row>
    <row r="65" spans="1:11" ht="19.5" customHeight="1">
      <c r="A65" s="83" t="s">
        <v>260</v>
      </c>
      <c r="B65" s="72"/>
      <c r="C65" s="75" t="s">
        <v>302</v>
      </c>
      <c r="D65" s="84"/>
      <c r="E65" s="84">
        <v>12</v>
      </c>
      <c r="F65" s="85">
        <v>52</v>
      </c>
      <c r="G65" s="86">
        <f t="shared" si="0"/>
        <v>624</v>
      </c>
      <c r="H65" s="84">
        <v>30</v>
      </c>
      <c r="I65" s="87">
        <f t="shared" si="1"/>
        <v>187.2</v>
      </c>
      <c r="J65" s="84">
        <v>100</v>
      </c>
      <c r="K65" s="87">
        <f t="shared" si="2"/>
        <v>187.2</v>
      </c>
    </row>
    <row r="66" spans="1:11" ht="19.5" customHeight="1">
      <c r="A66" s="83" t="s">
        <v>261</v>
      </c>
      <c r="B66" s="72"/>
      <c r="C66" s="74" t="s">
        <v>303</v>
      </c>
      <c r="D66" s="84"/>
      <c r="E66" s="84">
        <v>12</v>
      </c>
      <c r="F66" s="85">
        <v>52</v>
      </c>
      <c r="G66" s="86">
        <f t="shared" si="0"/>
        <v>624</v>
      </c>
      <c r="H66" s="84">
        <v>50</v>
      </c>
      <c r="I66" s="87">
        <f t="shared" si="1"/>
        <v>312</v>
      </c>
      <c r="J66" s="84">
        <v>100</v>
      </c>
      <c r="K66" s="87">
        <f t="shared" si="2"/>
        <v>312</v>
      </c>
    </row>
    <row r="67" spans="1:11" ht="19.5" customHeight="1">
      <c r="A67" s="83" t="s">
        <v>262</v>
      </c>
      <c r="B67" s="72"/>
      <c r="C67" s="74" t="s">
        <v>304</v>
      </c>
      <c r="D67" s="84"/>
      <c r="E67" s="84">
        <v>12</v>
      </c>
      <c r="F67" s="85">
        <v>18</v>
      </c>
      <c r="G67" s="86">
        <f t="shared" si="0"/>
        <v>216</v>
      </c>
      <c r="H67" s="84">
        <v>80</v>
      </c>
      <c r="I67" s="87">
        <f t="shared" si="1"/>
        <v>172.8</v>
      </c>
      <c r="J67" s="84">
        <v>100</v>
      </c>
      <c r="K67" s="87">
        <f t="shared" si="2"/>
        <v>172.8</v>
      </c>
    </row>
    <row r="68" spans="1:11" ht="19.5" customHeight="1">
      <c r="A68" s="83" t="s">
        <v>263</v>
      </c>
      <c r="B68" s="72"/>
      <c r="C68" s="74" t="s">
        <v>305</v>
      </c>
      <c r="D68" s="84"/>
      <c r="E68" s="84">
        <v>12</v>
      </c>
      <c r="F68" s="85">
        <v>40</v>
      </c>
      <c r="G68" s="86">
        <f t="shared" si="0"/>
        <v>480</v>
      </c>
      <c r="H68" s="84">
        <v>40</v>
      </c>
      <c r="I68" s="87">
        <f t="shared" si="1"/>
        <v>192</v>
      </c>
      <c r="J68" s="84">
        <v>100</v>
      </c>
      <c r="K68" s="87">
        <f t="shared" si="2"/>
        <v>192</v>
      </c>
    </row>
    <row r="69" spans="1:11" ht="19.5" customHeight="1">
      <c r="A69" s="83" t="s">
        <v>264</v>
      </c>
      <c r="B69" s="72"/>
      <c r="C69" s="74" t="s">
        <v>303</v>
      </c>
      <c r="D69" s="84"/>
      <c r="E69" s="84">
        <v>12</v>
      </c>
      <c r="F69" s="85">
        <v>60</v>
      </c>
      <c r="G69" s="86">
        <f t="shared" si="0"/>
        <v>720</v>
      </c>
      <c r="H69" s="84">
        <v>50</v>
      </c>
      <c r="I69" s="87">
        <f t="shared" si="1"/>
        <v>360</v>
      </c>
      <c r="J69" s="84">
        <v>100</v>
      </c>
      <c r="K69" s="87">
        <f t="shared" si="2"/>
        <v>360</v>
      </c>
    </row>
    <row r="70" spans="1:11" ht="19.5" customHeight="1">
      <c r="A70" s="83" t="s">
        <v>265</v>
      </c>
      <c r="B70" s="72"/>
      <c r="C70" s="74" t="s">
        <v>306</v>
      </c>
      <c r="D70" s="84"/>
      <c r="E70" s="84">
        <v>12</v>
      </c>
      <c r="F70" s="85">
        <v>62</v>
      </c>
      <c r="G70" s="86">
        <f t="shared" si="0"/>
        <v>744</v>
      </c>
      <c r="H70" s="84">
        <v>15</v>
      </c>
      <c r="I70" s="87">
        <f t="shared" si="1"/>
        <v>111.6</v>
      </c>
      <c r="J70" s="84">
        <v>100</v>
      </c>
      <c r="K70" s="87">
        <f t="shared" si="2"/>
        <v>111.6</v>
      </c>
    </row>
    <row r="71" spans="1:11" ht="19.5" customHeight="1">
      <c r="A71" s="83" t="s">
        <v>266</v>
      </c>
      <c r="B71" s="72"/>
      <c r="C71" s="75" t="s">
        <v>286</v>
      </c>
      <c r="D71" s="84"/>
      <c r="E71" s="84">
        <v>12</v>
      </c>
      <c r="F71" s="85">
        <v>40</v>
      </c>
      <c r="G71" s="86">
        <f t="shared" si="0"/>
        <v>480</v>
      </c>
      <c r="H71" s="84">
        <v>30</v>
      </c>
      <c r="I71" s="87">
        <f t="shared" si="1"/>
        <v>144</v>
      </c>
      <c r="J71" s="84">
        <v>100</v>
      </c>
      <c r="K71" s="87">
        <f t="shared" si="2"/>
        <v>144</v>
      </c>
    </row>
    <row r="72" spans="1:11" ht="19.5" customHeight="1">
      <c r="A72" s="83" t="s">
        <v>267</v>
      </c>
      <c r="B72" s="72"/>
      <c r="C72" s="75" t="s">
        <v>286</v>
      </c>
      <c r="D72" s="84"/>
      <c r="E72" s="84">
        <v>12</v>
      </c>
      <c r="F72" s="85">
        <v>52</v>
      </c>
      <c r="G72" s="86">
        <f t="shared" si="0"/>
        <v>624</v>
      </c>
      <c r="H72" s="84">
        <v>30</v>
      </c>
      <c r="I72" s="87">
        <f t="shared" si="1"/>
        <v>187.2</v>
      </c>
      <c r="J72" s="84">
        <v>100</v>
      </c>
      <c r="K72" s="87">
        <f t="shared" si="2"/>
        <v>187.2</v>
      </c>
    </row>
    <row r="73" spans="1:11" ht="19.5" customHeight="1">
      <c r="A73" s="83" t="s">
        <v>268</v>
      </c>
      <c r="B73" s="72"/>
      <c r="C73" s="74" t="s">
        <v>297</v>
      </c>
      <c r="D73" s="84"/>
      <c r="E73" s="84">
        <v>12</v>
      </c>
      <c r="F73" s="85">
        <v>30</v>
      </c>
      <c r="G73" s="86">
        <f t="shared" ref="G73:G81" si="3">F73*E73</f>
        <v>360</v>
      </c>
      <c r="H73" s="84">
        <v>40</v>
      </c>
      <c r="I73" s="87">
        <f t="shared" ref="I73:I81" si="4">G73*H73/100</f>
        <v>144</v>
      </c>
      <c r="J73" s="84">
        <v>100</v>
      </c>
      <c r="K73" s="87">
        <f t="shared" ref="K73:K81" si="5">J73*I73/100</f>
        <v>144</v>
      </c>
    </row>
    <row r="74" spans="1:11" ht="19.5" customHeight="1">
      <c r="A74" s="83" t="s">
        <v>269</v>
      </c>
      <c r="B74" s="72"/>
      <c r="C74" s="74" t="s">
        <v>307</v>
      </c>
      <c r="D74" s="84"/>
      <c r="E74" s="84">
        <v>12</v>
      </c>
      <c r="F74" s="85">
        <v>40</v>
      </c>
      <c r="G74" s="86">
        <f t="shared" si="3"/>
        <v>480</v>
      </c>
      <c r="H74" s="84">
        <v>40</v>
      </c>
      <c r="I74" s="87">
        <f t="shared" si="4"/>
        <v>192</v>
      </c>
      <c r="J74" s="84">
        <v>100</v>
      </c>
      <c r="K74" s="87">
        <f t="shared" si="5"/>
        <v>192</v>
      </c>
    </row>
    <row r="75" spans="1:11" ht="19.5" customHeight="1">
      <c r="A75" s="83" t="s">
        <v>270</v>
      </c>
      <c r="B75" s="72"/>
      <c r="C75" s="74" t="s">
        <v>283</v>
      </c>
      <c r="D75" s="84"/>
      <c r="E75" s="84">
        <v>12</v>
      </c>
      <c r="F75" s="85">
        <v>40</v>
      </c>
      <c r="G75" s="86">
        <f t="shared" si="3"/>
        <v>480</v>
      </c>
      <c r="H75" s="84">
        <v>25</v>
      </c>
      <c r="I75" s="87">
        <f t="shared" si="4"/>
        <v>120</v>
      </c>
      <c r="J75" s="84">
        <v>100</v>
      </c>
      <c r="K75" s="87">
        <f t="shared" si="5"/>
        <v>120</v>
      </c>
    </row>
    <row r="76" spans="1:11" ht="19.5" customHeight="1">
      <c r="A76" s="83" t="s">
        <v>271</v>
      </c>
      <c r="B76" s="72"/>
      <c r="C76" s="74" t="s">
        <v>308</v>
      </c>
      <c r="D76" s="84"/>
      <c r="E76" s="84">
        <v>12</v>
      </c>
      <c r="F76" s="85">
        <v>25</v>
      </c>
      <c r="G76" s="86">
        <f t="shared" si="3"/>
        <v>300</v>
      </c>
      <c r="H76" s="84">
        <v>50</v>
      </c>
      <c r="I76" s="87">
        <f t="shared" si="4"/>
        <v>150</v>
      </c>
      <c r="J76" s="84">
        <v>100</v>
      </c>
      <c r="K76" s="87">
        <f t="shared" si="5"/>
        <v>150</v>
      </c>
    </row>
    <row r="77" spans="1:11" ht="19.5" customHeight="1">
      <c r="A77" s="83" t="s">
        <v>272</v>
      </c>
      <c r="B77" s="72"/>
      <c r="C77" s="74" t="s">
        <v>296</v>
      </c>
      <c r="D77" s="84"/>
      <c r="E77" s="84">
        <v>12</v>
      </c>
      <c r="F77" s="85">
        <v>40</v>
      </c>
      <c r="G77" s="86">
        <f t="shared" si="3"/>
        <v>480</v>
      </c>
      <c r="H77" s="84">
        <v>20</v>
      </c>
      <c r="I77" s="87">
        <f t="shared" si="4"/>
        <v>96</v>
      </c>
      <c r="J77" s="84">
        <v>100</v>
      </c>
      <c r="K77" s="87">
        <f t="shared" si="5"/>
        <v>96</v>
      </c>
    </row>
    <row r="78" spans="1:11" ht="19.5" customHeight="1">
      <c r="A78" s="83" t="s">
        <v>273</v>
      </c>
      <c r="B78" s="72"/>
      <c r="C78" s="74" t="s">
        <v>309</v>
      </c>
      <c r="D78" s="84"/>
      <c r="E78" s="84">
        <v>12</v>
      </c>
      <c r="F78" s="85">
        <v>20</v>
      </c>
      <c r="G78" s="86">
        <f t="shared" si="3"/>
        <v>240</v>
      </c>
      <c r="H78" s="84">
        <v>50</v>
      </c>
      <c r="I78" s="87">
        <f t="shared" si="4"/>
        <v>120</v>
      </c>
      <c r="J78" s="84">
        <v>100</v>
      </c>
      <c r="K78" s="87">
        <f t="shared" si="5"/>
        <v>120</v>
      </c>
    </row>
    <row r="79" spans="1:11" ht="19.5" customHeight="1">
      <c r="A79" s="83" t="s">
        <v>274</v>
      </c>
      <c r="B79" s="72"/>
      <c r="C79" s="74" t="s">
        <v>309</v>
      </c>
      <c r="D79" s="84"/>
      <c r="E79" s="84">
        <v>12</v>
      </c>
      <c r="F79" s="85">
        <v>20</v>
      </c>
      <c r="G79" s="86">
        <f t="shared" si="3"/>
        <v>240</v>
      </c>
      <c r="H79" s="84">
        <v>50</v>
      </c>
      <c r="I79" s="87">
        <f t="shared" si="4"/>
        <v>120</v>
      </c>
      <c r="J79" s="84">
        <v>100</v>
      </c>
      <c r="K79" s="87">
        <f t="shared" si="5"/>
        <v>120</v>
      </c>
    </row>
    <row r="80" spans="1:11" ht="19.5" customHeight="1">
      <c r="A80" s="83" t="s">
        <v>275</v>
      </c>
      <c r="B80" s="72"/>
      <c r="C80" s="74" t="s">
        <v>285</v>
      </c>
      <c r="D80" s="84"/>
      <c r="E80" s="84">
        <v>12</v>
      </c>
      <c r="F80" s="85">
        <v>16</v>
      </c>
      <c r="G80" s="86">
        <f t="shared" si="3"/>
        <v>192</v>
      </c>
      <c r="H80" s="84">
        <v>50</v>
      </c>
      <c r="I80" s="87">
        <f t="shared" si="4"/>
        <v>96</v>
      </c>
      <c r="J80" s="84">
        <v>100</v>
      </c>
      <c r="K80" s="87">
        <f t="shared" si="5"/>
        <v>96</v>
      </c>
    </row>
    <row r="81" spans="1:11" ht="19.5" customHeight="1">
      <c r="A81" s="83" t="s">
        <v>276</v>
      </c>
      <c r="B81" s="72"/>
      <c r="C81" s="74" t="s">
        <v>309</v>
      </c>
      <c r="D81" s="84"/>
      <c r="E81" s="84">
        <v>12</v>
      </c>
      <c r="F81" s="85">
        <v>18</v>
      </c>
      <c r="G81" s="86">
        <f t="shared" si="3"/>
        <v>216</v>
      </c>
      <c r="H81" s="84">
        <v>50</v>
      </c>
      <c r="I81" s="87">
        <f t="shared" si="4"/>
        <v>108</v>
      </c>
      <c r="J81" s="84">
        <v>100</v>
      </c>
      <c r="K81" s="87">
        <f t="shared" si="5"/>
        <v>108</v>
      </c>
    </row>
    <row r="82" spans="1:11" ht="19.5" customHeight="1">
      <c r="A82" s="83" t="s">
        <v>277</v>
      </c>
      <c r="B82" s="88"/>
      <c r="C82" s="88"/>
      <c r="D82" s="84"/>
      <c r="E82" s="84"/>
      <c r="F82" s="84"/>
      <c r="G82" s="84"/>
      <c r="H82" s="84"/>
      <c r="I82" s="88"/>
      <c r="J82" s="84"/>
      <c r="K82" s="88"/>
    </row>
    <row r="83" spans="1:11" ht="19.5" customHeight="1">
      <c r="A83" s="83" t="s">
        <v>278</v>
      </c>
      <c r="B83" s="88"/>
      <c r="C83" s="88"/>
      <c r="D83" s="84"/>
      <c r="E83" s="84"/>
      <c r="F83" s="84"/>
      <c r="G83" s="84"/>
      <c r="H83" s="84"/>
      <c r="I83" s="88"/>
      <c r="J83" s="84"/>
      <c r="K83" s="88"/>
    </row>
    <row r="84" spans="1:11" ht="19.5" customHeight="1">
      <c r="A84" s="83" t="s">
        <v>279</v>
      </c>
      <c r="B84" s="88"/>
      <c r="C84" s="88"/>
      <c r="D84" s="84"/>
      <c r="E84" s="84"/>
      <c r="F84" s="84"/>
      <c r="G84" s="84"/>
      <c r="H84" s="84"/>
      <c r="I84" s="88"/>
      <c r="J84" s="84"/>
      <c r="K84" s="88"/>
    </row>
    <row r="85" spans="1:11" ht="19.5" customHeight="1">
      <c r="A85" s="83" t="s">
        <v>280</v>
      </c>
      <c r="B85" s="88"/>
      <c r="C85" s="88"/>
      <c r="D85" s="84"/>
      <c r="E85" s="84"/>
      <c r="F85" s="84"/>
      <c r="G85" s="84"/>
      <c r="H85" s="84"/>
      <c r="I85" s="88"/>
      <c r="J85" s="84"/>
      <c r="K85" s="88"/>
    </row>
    <row r="86" spans="1:11" ht="19.5" customHeight="1">
      <c r="A86" s="83" t="s">
        <v>281</v>
      </c>
      <c r="B86" s="88"/>
      <c r="C86" s="88"/>
      <c r="D86" s="84"/>
      <c r="E86" s="84"/>
      <c r="F86" s="84"/>
      <c r="G86" s="84"/>
      <c r="H86" s="84"/>
      <c r="I86" s="88"/>
      <c r="J86" s="84"/>
      <c r="K86" s="88"/>
    </row>
    <row r="87" spans="1:11" ht="19.5" customHeight="1">
      <c r="A87" s="89" t="s">
        <v>282</v>
      </c>
      <c r="B87" s="90"/>
      <c r="C87" s="90"/>
      <c r="D87" s="91"/>
      <c r="E87" s="91"/>
      <c r="F87" s="91"/>
      <c r="G87" s="91"/>
      <c r="H87" s="91"/>
      <c r="I87" s="90"/>
      <c r="J87" s="91"/>
      <c r="K87" s="90"/>
    </row>
    <row r="88" spans="1:11" ht="19.5" customHeight="1">
      <c r="A88" s="4"/>
      <c r="B88" s="153" t="s">
        <v>39</v>
      </c>
      <c r="C88" s="153"/>
      <c r="D88" s="4" t="s">
        <v>11</v>
      </c>
      <c r="E88" s="4" t="s">
        <v>11</v>
      </c>
      <c r="F88" s="4" t="s">
        <v>11</v>
      </c>
      <c r="G88" s="77">
        <f>SUM(G8:G87)</f>
        <v>46728</v>
      </c>
      <c r="H88" s="32" t="s">
        <v>11</v>
      </c>
      <c r="I88" s="77">
        <f t="shared" ref="I88:K88" si="6">SUM(I8:I87)</f>
        <v>14437.800000000001</v>
      </c>
      <c r="J88" s="32" t="s">
        <v>11</v>
      </c>
      <c r="K88" s="77">
        <f t="shared" si="6"/>
        <v>14437.800000000001</v>
      </c>
    </row>
    <row r="89" spans="1:11">
      <c r="A89" s="8"/>
      <c r="B89" s="24"/>
      <c r="C89" s="24"/>
      <c r="D89" s="24"/>
      <c r="E89" s="24"/>
      <c r="F89" s="24"/>
      <c r="G89" s="24"/>
      <c r="H89" s="24"/>
      <c r="I89" s="24"/>
      <c r="J89" s="24"/>
      <c r="K89" s="24"/>
    </row>
    <row r="90" spans="1:11">
      <c r="A90" s="5" t="s">
        <v>40</v>
      </c>
    </row>
    <row r="91" spans="1:11" ht="33" customHeight="1">
      <c r="A91" s="149" t="s">
        <v>156</v>
      </c>
      <c r="B91" s="149"/>
      <c r="C91" s="149"/>
      <c r="D91" s="149"/>
      <c r="E91" s="149"/>
      <c r="F91" s="149"/>
      <c r="G91" s="149"/>
      <c r="H91" s="149"/>
      <c r="I91" s="149"/>
      <c r="J91" s="149"/>
      <c r="K91" s="149"/>
    </row>
    <row r="92" spans="1:11" ht="19.5" customHeight="1">
      <c r="A92" s="149" t="s">
        <v>160</v>
      </c>
      <c r="B92" s="149"/>
      <c r="C92" s="149"/>
      <c r="D92" s="149"/>
      <c r="E92" s="149"/>
      <c r="F92" s="149"/>
      <c r="G92" s="149"/>
      <c r="H92" s="149"/>
      <c r="I92" s="149"/>
      <c r="J92" s="149"/>
      <c r="K92" s="149"/>
    </row>
    <row r="93" spans="1:11" ht="36" customHeight="1">
      <c r="A93" s="149" t="s">
        <v>157</v>
      </c>
      <c r="B93" s="149"/>
      <c r="C93" s="149"/>
      <c r="D93" s="149"/>
      <c r="E93" s="149"/>
      <c r="F93" s="149"/>
      <c r="G93" s="149"/>
      <c r="H93" s="149"/>
      <c r="I93" s="149"/>
      <c r="J93" s="149"/>
      <c r="K93" s="149"/>
    </row>
    <row r="94" spans="1:11" ht="19.5" customHeight="1">
      <c r="A94" s="149" t="s">
        <v>158</v>
      </c>
      <c r="B94" s="149"/>
      <c r="C94" s="149"/>
      <c r="D94" s="149"/>
      <c r="E94" s="149"/>
      <c r="F94" s="149"/>
      <c r="G94" s="149"/>
      <c r="H94" s="149"/>
      <c r="I94" s="149"/>
      <c r="J94" s="149"/>
      <c r="K94" s="149"/>
    </row>
    <row r="95" spans="1:11" ht="19.5" customHeight="1">
      <c r="A95" s="149" t="s">
        <v>159</v>
      </c>
      <c r="B95" s="149"/>
      <c r="C95" s="149"/>
      <c r="D95" s="149"/>
      <c r="E95" s="149"/>
      <c r="F95" s="149"/>
      <c r="G95" s="149"/>
      <c r="H95" s="149"/>
      <c r="I95" s="149"/>
      <c r="J95" s="149"/>
      <c r="K95" s="149"/>
    </row>
    <row r="96" spans="1:11" ht="19.5" customHeight="1">
      <c r="A96" s="26"/>
      <c r="B96" s="27"/>
      <c r="G96" s="150" t="s">
        <v>347</v>
      </c>
      <c r="H96" s="150"/>
      <c r="I96" s="150"/>
      <c r="J96" s="150"/>
      <c r="K96" s="150"/>
    </row>
    <row r="97" spans="1:11" ht="19.5" customHeight="1">
      <c r="A97" s="144" t="s">
        <v>46</v>
      </c>
      <c r="B97" s="144"/>
      <c r="C97" s="144"/>
      <c r="D97" s="144"/>
      <c r="E97" s="144"/>
      <c r="F97" s="144"/>
      <c r="G97" s="144" t="s">
        <v>84</v>
      </c>
      <c r="H97" s="144"/>
      <c r="I97" s="144"/>
      <c r="J97" s="144"/>
      <c r="K97" s="144"/>
    </row>
    <row r="98" spans="1:11" ht="19.5" customHeight="1">
      <c r="A98" s="150" t="s">
        <v>144</v>
      </c>
      <c r="B98" s="150"/>
      <c r="C98" s="150"/>
      <c r="D98" s="150"/>
      <c r="E98" s="150"/>
      <c r="F98" s="150"/>
      <c r="G98" s="150" t="s">
        <v>0</v>
      </c>
      <c r="H98" s="150"/>
      <c r="I98" s="150"/>
      <c r="J98" s="150"/>
      <c r="K98" s="150"/>
    </row>
  </sheetData>
  <mergeCells count="22">
    <mergeCell ref="A98:F98"/>
    <mergeCell ref="J1:K1"/>
    <mergeCell ref="J2:K2"/>
    <mergeCell ref="J3:K3"/>
    <mergeCell ref="J4:K4"/>
    <mergeCell ref="J5:K5"/>
    <mergeCell ref="A91:K91"/>
    <mergeCell ref="A92:K92"/>
    <mergeCell ref="A93:K93"/>
    <mergeCell ref="A94:K94"/>
    <mergeCell ref="A95:K95"/>
    <mergeCell ref="G96:K96"/>
    <mergeCell ref="G97:K97"/>
    <mergeCell ref="G98:K98"/>
    <mergeCell ref="A97:F97"/>
    <mergeCell ref="B88:C88"/>
    <mergeCell ref="A1:B5"/>
    <mergeCell ref="C1:I1"/>
    <mergeCell ref="C2:I2"/>
    <mergeCell ref="C3:I3"/>
    <mergeCell ref="C4:I4"/>
    <mergeCell ref="C5:I5"/>
  </mergeCells>
  <pageMargins left="0.2" right="0.2" top="0.25" bottom="0.5" header="0.2" footer="0.2"/>
  <pageSetup paperSize="9" orientation="landscape" verticalDpi="0" r:id="rId1"/>
</worksheet>
</file>

<file path=xl/worksheets/sheet7.xml><?xml version="1.0" encoding="utf-8"?>
<worksheet xmlns="http://schemas.openxmlformats.org/spreadsheetml/2006/main" xmlns:r="http://schemas.openxmlformats.org/officeDocument/2006/relationships">
  <sheetPr>
    <tabColor rgb="FFFFFF00"/>
  </sheetPr>
  <dimension ref="A1:J36"/>
  <sheetViews>
    <sheetView topLeftCell="A19" workbookViewId="0">
      <selection activeCell="G33" sqref="G33:J33"/>
    </sheetView>
  </sheetViews>
  <sheetFormatPr defaultRowHeight="15.75"/>
  <cols>
    <col min="1" max="1" width="5.42578125" style="25" customWidth="1"/>
    <col min="2" max="2" width="17.140625" style="25" customWidth="1"/>
    <col min="3" max="3" width="15" style="25" customWidth="1"/>
    <col min="4" max="5" width="15.7109375" style="25" customWidth="1"/>
    <col min="6" max="6" width="13.42578125" style="25" customWidth="1"/>
    <col min="7" max="8" width="15.7109375" style="25" customWidth="1"/>
    <col min="9" max="9" width="12.5703125" style="25" customWidth="1"/>
    <col min="10" max="10" width="15.7109375" style="25" customWidth="1"/>
    <col min="11" max="16384" width="9.140625" style="25"/>
  </cols>
  <sheetData>
    <row r="1" spans="1:10" ht="19.5" customHeight="1">
      <c r="A1" s="144" t="s">
        <v>318</v>
      </c>
      <c r="B1" s="144"/>
      <c r="C1" s="144"/>
      <c r="D1" s="144" t="s">
        <v>319</v>
      </c>
      <c r="E1" s="144"/>
      <c r="F1" s="144"/>
      <c r="G1" s="144"/>
      <c r="H1" s="161" t="s">
        <v>3</v>
      </c>
      <c r="I1" s="161"/>
      <c r="J1" s="161"/>
    </row>
    <row r="2" spans="1:10" ht="36" customHeight="1">
      <c r="A2" s="100"/>
      <c r="B2" s="99"/>
      <c r="C2" s="104"/>
      <c r="D2" s="144" t="s">
        <v>320</v>
      </c>
      <c r="E2" s="144"/>
      <c r="F2" s="144"/>
      <c r="G2" s="144"/>
      <c r="H2" s="162" t="s">
        <v>351</v>
      </c>
      <c r="I2" s="162"/>
      <c r="J2" s="162"/>
    </row>
    <row r="3" spans="1:10" ht="19.5" customHeight="1">
      <c r="A3" s="100"/>
      <c r="B3" s="99"/>
      <c r="C3" s="104"/>
      <c r="D3" s="144" t="s">
        <v>342</v>
      </c>
      <c r="E3" s="144"/>
      <c r="F3" s="144"/>
      <c r="G3" s="144"/>
      <c r="H3" s="161" t="s">
        <v>4</v>
      </c>
      <c r="I3" s="161"/>
      <c r="J3" s="161"/>
    </row>
    <row r="4" spans="1:10" ht="19.5" customHeight="1">
      <c r="A4" s="100"/>
      <c r="B4" s="101"/>
      <c r="C4" s="104"/>
      <c r="H4" s="162" t="s">
        <v>54</v>
      </c>
      <c r="I4" s="162"/>
      <c r="J4" s="162"/>
    </row>
    <row r="5" spans="1:10" ht="19.5" customHeight="1">
      <c r="A5" s="100"/>
      <c r="B5" s="101"/>
      <c r="C5" s="104"/>
      <c r="H5" s="162" t="s">
        <v>55</v>
      </c>
      <c r="I5" s="162"/>
      <c r="J5" s="162"/>
    </row>
    <row r="6" spans="1:10" ht="19.5" customHeight="1">
      <c r="A6" s="114"/>
      <c r="H6" s="173" t="s">
        <v>321</v>
      </c>
      <c r="I6" s="173"/>
      <c r="J6" s="173"/>
    </row>
    <row r="7" spans="1:10" s="51" customFormat="1" ht="121.5" customHeight="1">
      <c r="A7" s="102" t="s">
        <v>125</v>
      </c>
      <c r="B7" s="102" t="s">
        <v>322</v>
      </c>
      <c r="C7" s="102" t="s">
        <v>331</v>
      </c>
      <c r="D7" s="102" t="s">
        <v>323</v>
      </c>
      <c r="E7" s="102" t="s">
        <v>324</v>
      </c>
      <c r="F7" s="102" t="s">
        <v>325</v>
      </c>
      <c r="G7" s="102" t="s">
        <v>326</v>
      </c>
      <c r="H7" s="102" t="s">
        <v>327</v>
      </c>
      <c r="I7" s="102" t="s">
        <v>328</v>
      </c>
      <c r="J7" s="102" t="s">
        <v>329</v>
      </c>
    </row>
    <row r="8" spans="1:10" s="35" customFormat="1" ht="19.5" customHeight="1">
      <c r="A8" s="103" t="s">
        <v>7</v>
      </c>
      <c r="B8" s="103" t="s">
        <v>59</v>
      </c>
      <c r="C8" s="103">
        <v>1</v>
      </c>
      <c r="D8" s="103">
        <v>2</v>
      </c>
      <c r="E8" s="103">
        <v>3</v>
      </c>
      <c r="F8" s="103">
        <v>4</v>
      </c>
      <c r="G8" s="103">
        <v>5</v>
      </c>
      <c r="H8" s="103">
        <v>6</v>
      </c>
      <c r="I8" s="103">
        <v>7</v>
      </c>
      <c r="J8" s="103" t="s">
        <v>330</v>
      </c>
    </row>
    <row r="9" spans="1:10" ht="19.5" customHeight="1">
      <c r="A9" s="116" t="s">
        <v>332</v>
      </c>
      <c r="B9" s="117"/>
      <c r="C9" s="120">
        <v>282</v>
      </c>
      <c r="D9" s="126">
        <v>1739</v>
      </c>
      <c r="E9" s="127"/>
      <c r="F9" s="128"/>
      <c r="G9" s="128"/>
      <c r="H9" s="128"/>
      <c r="I9" s="127">
        <v>10</v>
      </c>
      <c r="J9" s="129">
        <f>SUM(D9:I9)</f>
        <v>1749</v>
      </c>
    </row>
    <row r="10" spans="1:10" ht="19.5" customHeight="1">
      <c r="A10" s="118" t="s">
        <v>333</v>
      </c>
      <c r="B10" s="119"/>
      <c r="C10" s="121">
        <v>249</v>
      </c>
      <c r="D10" s="130">
        <v>2010</v>
      </c>
      <c r="E10" s="131"/>
      <c r="F10" s="132"/>
      <c r="G10" s="132">
        <v>21</v>
      </c>
      <c r="H10" s="132"/>
      <c r="I10" s="131">
        <v>10</v>
      </c>
      <c r="J10" s="133">
        <f t="shared" ref="J10:J30" si="0">SUM(D10:I10)</f>
        <v>2041</v>
      </c>
    </row>
    <row r="11" spans="1:10" ht="19.5" customHeight="1">
      <c r="A11" s="118" t="s">
        <v>334</v>
      </c>
      <c r="B11" s="119"/>
      <c r="C11" s="121">
        <v>380</v>
      </c>
      <c r="D11" s="130">
        <v>1137</v>
      </c>
      <c r="E11" s="131"/>
      <c r="F11" s="132"/>
      <c r="G11" s="132"/>
      <c r="H11" s="132"/>
      <c r="I11" s="131">
        <v>20</v>
      </c>
      <c r="J11" s="133">
        <f t="shared" si="0"/>
        <v>1157</v>
      </c>
    </row>
    <row r="12" spans="1:10" ht="19.5" customHeight="1">
      <c r="A12" s="118" t="s">
        <v>335</v>
      </c>
      <c r="B12" s="119"/>
      <c r="C12" s="121">
        <v>346</v>
      </c>
      <c r="D12" s="130">
        <v>2169</v>
      </c>
      <c r="E12" s="131"/>
      <c r="F12" s="132">
        <v>20.100000000000001</v>
      </c>
      <c r="G12" s="132">
        <v>10</v>
      </c>
      <c r="H12" s="132"/>
      <c r="I12" s="131">
        <v>20</v>
      </c>
      <c r="J12" s="133">
        <f t="shared" si="0"/>
        <v>2219.1</v>
      </c>
    </row>
    <row r="13" spans="1:10" ht="19.5" customHeight="1">
      <c r="A13" s="118" t="s">
        <v>336</v>
      </c>
      <c r="B13" s="119"/>
      <c r="C13" s="121">
        <v>89</v>
      </c>
      <c r="D13" s="130">
        <v>357</v>
      </c>
      <c r="E13" s="131"/>
      <c r="F13" s="132"/>
      <c r="G13" s="132"/>
      <c r="H13" s="132"/>
      <c r="I13" s="131">
        <v>5</v>
      </c>
      <c r="J13" s="133">
        <f t="shared" si="0"/>
        <v>362</v>
      </c>
    </row>
    <row r="14" spans="1:10" ht="19.5" customHeight="1">
      <c r="A14" s="118" t="s">
        <v>337</v>
      </c>
      <c r="B14" s="119"/>
      <c r="C14" s="121">
        <v>230</v>
      </c>
      <c r="D14" s="130">
        <v>2775</v>
      </c>
      <c r="E14" s="131"/>
      <c r="F14" s="132">
        <v>38.880000000000003</v>
      </c>
      <c r="G14" s="132"/>
      <c r="H14" s="132"/>
      <c r="I14" s="131">
        <v>15</v>
      </c>
      <c r="J14" s="133">
        <f t="shared" si="0"/>
        <v>2828.88</v>
      </c>
    </row>
    <row r="15" spans="1:10" ht="19.5" customHeight="1">
      <c r="A15" s="118" t="s">
        <v>338</v>
      </c>
      <c r="B15" s="119"/>
      <c r="C15" s="121">
        <v>351</v>
      </c>
      <c r="D15" s="130">
        <v>3656</v>
      </c>
      <c r="E15" s="131"/>
      <c r="F15" s="132">
        <v>19.440000000000001</v>
      </c>
      <c r="G15" s="132"/>
      <c r="H15" s="132"/>
      <c r="I15" s="131">
        <v>20</v>
      </c>
      <c r="J15" s="133">
        <f t="shared" si="0"/>
        <v>3695.44</v>
      </c>
    </row>
    <row r="16" spans="1:10" ht="19.5" customHeight="1">
      <c r="A16" s="118" t="s">
        <v>339</v>
      </c>
      <c r="B16" s="119"/>
      <c r="C16" s="121">
        <v>144</v>
      </c>
      <c r="D16" s="130">
        <v>737</v>
      </c>
      <c r="E16" s="131"/>
      <c r="F16" s="132">
        <v>46.02</v>
      </c>
      <c r="G16" s="132"/>
      <c r="H16" s="132"/>
      <c r="I16" s="131">
        <v>10</v>
      </c>
      <c r="J16" s="133">
        <f t="shared" si="0"/>
        <v>793.02</v>
      </c>
    </row>
    <row r="17" spans="1:10" ht="19.5" customHeight="1">
      <c r="A17" s="118" t="s">
        <v>340</v>
      </c>
      <c r="B17" s="119"/>
      <c r="C17" s="121">
        <v>343</v>
      </c>
      <c r="D17" s="130">
        <v>1582</v>
      </c>
      <c r="E17" s="131"/>
      <c r="F17" s="132">
        <v>68</v>
      </c>
      <c r="G17" s="132"/>
      <c r="H17" s="132"/>
      <c r="I17" s="131">
        <v>20</v>
      </c>
      <c r="J17" s="133">
        <f t="shared" si="0"/>
        <v>1670</v>
      </c>
    </row>
    <row r="18" spans="1:10" ht="19.5" customHeight="1">
      <c r="A18" s="118" t="s">
        <v>177</v>
      </c>
      <c r="B18" s="119"/>
      <c r="C18" s="121">
        <v>352</v>
      </c>
      <c r="D18" s="130">
        <v>3811</v>
      </c>
      <c r="E18" s="131">
        <v>133</v>
      </c>
      <c r="F18" s="132">
        <v>64.8</v>
      </c>
      <c r="G18" s="132"/>
      <c r="H18" s="132"/>
      <c r="I18" s="131">
        <v>200</v>
      </c>
      <c r="J18" s="133">
        <f t="shared" si="0"/>
        <v>4208.8</v>
      </c>
    </row>
    <row r="19" spans="1:10" ht="19.5" customHeight="1">
      <c r="A19" s="118" t="s">
        <v>178</v>
      </c>
      <c r="B19" s="119"/>
      <c r="C19" s="121">
        <v>273</v>
      </c>
      <c r="D19" s="130">
        <v>3370</v>
      </c>
      <c r="E19" s="131">
        <v>88</v>
      </c>
      <c r="F19" s="132">
        <v>61.65</v>
      </c>
      <c r="G19" s="132"/>
      <c r="H19" s="132"/>
      <c r="I19" s="131">
        <v>25</v>
      </c>
      <c r="J19" s="133">
        <f t="shared" si="0"/>
        <v>3544.65</v>
      </c>
    </row>
    <row r="20" spans="1:10" ht="19.5" customHeight="1">
      <c r="A20" s="118" t="s">
        <v>179</v>
      </c>
      <c r="B20" s="119"/>
      <c r="C20" s="121">
        <v>271</v>
      </c>
      <c r="D20" s="130">
        <v>3362</v>
      </c>
      <c r="E20" s="131"/>
      <c r="F20" s="132">
        <v>19.010000000000002</v>
      </c>
      <c r="G20" s="132"/>
      <c r="H20" s="132"/>
      <c r="I20" s="131">
        <v>20</v>
      </c>
      <c r="J20" s="133">
        <f t="shared" si="0"/>
        <v>3401.01</v>
      </c>
    </row>
    <row r="21" spans="1:10" ht="19.5" customHeight="1">
      <c r="A21" s="118" t="s">
        <v>180</v>
      </c>
      <c r="B21" s="119"/>
      <c r="C21" s="121">
        <v>294</v>
      </c>
      <c r="D21" s="130">
        <v>3145</v>
      </c>
      <c r="E21" s="131"/>
      <c r="F21" s="132">
        <v>568.19000000000005</v>
      </c>
      <c r="G21" s="132"/>
      <c r="H21" s="132"/>
      <c r="I21" s="131">
        <v>25</v>
      </c>
      <c r="J21" s="133">
        <f t="shared" si="0"/>
        <v>3738.19</v>
      </c>
    </row>
    <row r="22" spans="1:10" ht="19.5" customHeight="1">
      <c r="A22" s="118" t="s">
        <v>181</v>
      </c>
      <c r="B22" s="119"/>
      <c r="C22" s="121">
        <v>312</v>
      </c>
      <c r="D22" s="130">
        <v>1998</v>
      </c>
      <c r="E22" s="131"/>
      <c r="F22" s="132">
        <v>64.8</v>
      </c>
      <c r="G22" s="132"/>
      <c r="H22" s="132"/>
      <c r="I22" s="131">
        <v>25</v>
      </c>
      <c r="J22" s="133">
        <f t="shared" si="0"/>
        <v>2087.8000000000002</v>
      </c>
    </row>
    <row r="23" spans="1:10" ht="19.5" customHeight="1">
      <c r="A23" s="118" t="s">
        <v>182</v>
      </c>
      <c r="B23" s="119"/>
      <c r="C23" s="121">
        <v>459</v>
      </c>
      <c r="D23" s="130">
        <v>3831</v>
      </c>
      <c r="E23" s="131"/>
      <c r="F23" s="132">
        <v>372.8</v>
      </c>
      <c r="G23" s="132"/>
      <c r="H23" s="132"/>
      <c r="I23" s="131">
        <v>20</v>
      </c>
      <c r="J23" s="133">
        <f t="shared" si="0"/>
        <v>4223.8</v>
      </c>
    </row>
    <row r="24" spans="1:10" ht="19.5" customHeight="1">
      <c r="A24" s="118" t="s">
        <v>183</v>
      </c>
      <c r="B24" s="119"/>
      <c r="C24" s="121">
        <v>318</v>
      </c>
      <c r="D24" s="130">
        <v>3664</v>
      </c>
      <c r="E24" s="131">
        <v>50</v>
      </c>
      <c r="F24" s="132">
        <v>25.68</v>
      </c>
      <c r="G24" s="132"/>
      <c r="H24" s="132"/>
      <c r="I24" s="131">
        <v>30</v>
      </c>
      <c r="J24" s="133">
        <f t="shared" si="0"/>
        <v>3769.68</v>
      </c>
    </row>
    <row r="25" spans="1:10" ht="19.5" customHeight="1">
      <c r="A25" s="118" t="s">
        <v>184</v>
      </c>
      <c r="B25" s="119"/>
      <c r="C25" s="121">
        <v>354</v>
      </c>
      <c r="D25" s="130">
        <v>3460</v>
      </c>
      <c r="E25" s="131"/>
      <c r="F25" s="132">
        <v>38.200000000000003</v>
      </c>
      <c r="G25" s="132"/>
      <c r="H25" s="132"/>
      <c r="I25" s="131">
        <v>30</v>
      </c>
      <c r="J25" s="133">
        <f t="shared" si="0"/>
        <v>3528.2</v>
      </c>
    </row>
    <row r="26" spans="1:10" ht="19.5" customHeight="1">
      <c r="A26" s="118" t="s">
        <v>185</v>
      </c>
      <c r="B26" s="119"/>
      <c r="C26" s="121">
        <v>293</v>
      </c>
      <c r="D26" s="130">
        <v>1844</v>
      </c>
      <c r="E26" s="131"/>
      <c r="F26" s="132"/>
      <c r="G26" s="132"/>
      <c r="H26" s="132"/>
      <c r="I26" s="131">
        <v>25</v>
      </c>
      <c r="J26" s="133">
        <f t="shared" si="0"/>
        <v>1869</v>
      </c>
    </row>
    <row r="27" spans="1:10" ht="19.5" customHeight="1">
      <c r="A27" s="118" t="s">
        <v>186</v>
      </c>
      <c r="B27" s="119"/>
      <c r="C27" s="121">
        <v>236</v>
      </c>
      <c r="D27" s="130">
        <v>1532</v>
      </c>
      <c r="E27" s="131"/>
      <c r="F27" s="132">
        <v>30.72</v>
      </c>
      <c r="G27" s="132"/>
      <c r="H27" s="132"/>
      <c r="I27" s="131">
        <v>45</v>
      </c>
      <c r="J27" s="133">
        <f t="shared" si="0"/>
        <v>1607.72</v>
      </c>
    </row>
    <row r="28" spans="1:10" ht="19.5" customHeight="1">
      <c r="A28" s="118" t="s">
        <v>187</v>
      </c>
      <c r="B28" s="119"/>
      <c r="C28" s="121">
        <v>300</v>
      </c>
      <c r="D28" s="130">
        <v>3218</v>
      </c>
      <c r="E28" s="131"/>
      <c r="F28" s="132">
        <v>21</v>
      </c>
      <c r="G28" s="132"/>
      <c r="H28" s="132"/>
      <c r="I28" s="131">
        <v>30</v>
      </c>
      <c r="J28" s="133">
        <f t="shared" si="0"/>
        <v>3269</v>
      </c>
    </row>
    <row r="29" spans="1:10" ht="19.5" customHeight="1">
      <c r="A29" s="118" t="s">
        <v>188</v>
      </c>
      <c r="B29" s="119"/>
      <c r="C29" s="121">
        <v>299</v>
      </c>
      <c r="D29" s="130">
        <v>643</v>
      </c>
      <c r="E29" s="131"/>
      <c r="F29" s="132">
        <v>11.32</v>
      </c>
      <c r="G29" s="132"/>
      <c r="H29" s="132"/>
      <c r="I29" s="131">
        <v>25</v>
      </c>
      <c r="J29" s="133">
        <f t="shared" si="0"/>
        <v>679.32</v>
      </c>
    </row>
    <row r="30" spans="1:10" ht="19.5" customHeight="1">
      <c r="A30" s="122" t="s">
        <v>189</v>
      </c>
      <c r="B30" s="123"/>
      <c r="C30" s="124">
        <v>91</v>
      </c>
      <c r="D30" s="134">
        <v>2398</v>
      </c>
      <c r="E30" s="135"/>
      <c r="F30" s="136"/>
      <c r="G30" s="136"/>
      <c r="H30" s="136"/>
      <c r="I30" s="135">
        <v>50</v>
      </c>
      <c r="J30" s="137">
        <f t="shared" si="0"/>
        <v>2448</v>
      </c>
    </row>
    <row r="31" spans="1:10" s="35" customFormat="1" ht="19.5" customHeight="1">
      <c r="A31" s="125"/>
      <c r="B31" s="125" t="s">
        <v>39</v>
      </c>
      <c r="C31" s="125">
        <f>SUM(C9:C30)</f>
        <v>6266</v>
      </c>
      <c r="D31" s="125">
        <f t="shared" ref="D31:J31" si="1">SUM(D9:D30)</f>
        <v>52438</v>
      </c>
      <c r="E31" s="125">
        <f t="shared" si="1"/>
        <v>271</v>
      </c>
      <c r="F31" s="125">
        <f t="shared" si="1"/>
        <v>1470.6100000000001</v>
      </c>
      <c r="G31" s="125">
        <f t="shared" si="1"/>
        <v>31</v>
      </c>
      <c r="H31" s="125">
        <f t="shared" si="1"/>
        <v>0</v>
      </c>
      <c r="I31" s="125">
        <f t="shared" si="1"/>
        <v>680</v>
      </c>
      <c r="J31" s="125">
        <f t="shared" si="1"/>
        <v>54890.61</v>
      </c>
    </row>
    <row r="32" spans="1:10" ht="20.25" customHeight="1">
      <c r="A32" s="1"/>
    </row>
    <row r="33" spans="1:10" ht="20.25" customHeight="1">
      <c r="A33" s="115"/>
      <c r="B33" s="100"/>
      <c r="C33" s="98"/>
      <c r="G33" s="150" t="s">
        <v>353</v>
      </c>
      <c r="H33" s="150"/>
      <c r="I33" s="150"/>
      <c r="J33" s="150"/>
    </row>
    <row r="34" spans="1:10" ht="20.25" customHeight="1">
      <c r="A34" s="144" t="s">
        <v>46</v>
      </c>
      <c r="B34" s="144"/>
      <c r="C34" s="144"/>
      <c r="D34" s="144"/>
      <c r="E34" s="144"/>
      <c r="F34" s="144"/>
      <c r="G34" s="144" t="s">
        <v>84</v>
      </c>
      <c r="H34" s="144"/>
      <c r="I34" s="144"/>
      <c r="J34" s="144"/>
    </row>
    <row r="35" spans="1:10" ht="20.25" customHeight="1">
      <c r="A35" s="150" t="s">
        <v>47</v>
      </c>
      <c r="B35" s="150"/>
      <c r="C35" s="150"/>
      <c r="D35" s="150"/>
      <c r="E35" s="150"/>
      <c r="F35" s="150"/>
      <c r="G35" s="150" t="s">
        <v>0</v>
      </c>
      <c r="H35" s="150"/>
      <c r="I35" s="150"/>
      <c r="J35" s="150"/>
    </row>
    <row r="36" spans="1:10">
      <c r="A36" s="5"/>
    </row>
  </sheetData>
  <mergeCells count="15">
    <mergeCell ref="A34:F34"/>
    <mergeCell ref="A35:F35"/>
    <mergeCell ref="G33:J33"/>
    <mergeCell ref="G34:J34"/>
    <mergeCell ref="G35:J35"/>
    <mergeCell ref="D1:G1"/>
    <mergeCell ref="D2:G2"/>
    <mergeCell ref="D3:G3"/>
    <mergeCell ref="A1:C1"/>
    <mergeCell ref="H6:J6"/>
    <mergeCell ref="H1:J1"/>
    <mergeCell ref="H2:J2"/>
    <mergeCell ref="H3:J3"/>
    <mergeCell ref="H4:J4"/>
    <mergeCell ref="H5:J5"/>
  </mergeCells>
  <pageMargins left="0.23" right="0.2" top="0.37" bottom="0.31" header="0.3" footer="0.2"/>
  <pageSetup paperSize="9" orientation="landscape" verticalDpi="0" r:id="rId1"/>
</worksheet>
</file>

<file path=xl/worksheets/sheet8.xml><?xml version="1.0" encoding="utf-8"?>
<worksheet xmlns="http://schemas.openxmlformats.org/spreadsheetml/2006/main" xmlns:r="http://schemas.openxmlformats.org/officeDocument/2006/relationships">
  <sheetPr>
    <tabColor rgb="FFFFFF00"/>
  </sheetPr>
  <dimension ref="A1:F45"/>
  <sheetViews>
    <sheetView workbookViewId="0">
      <selection activeCell="C28" sqref="C28"/>
    </sheetView>
  </sheetViews>
  <sheetFormatPr defaultRowHeight="15.75"/>
  <cols>
    <col min="1" max="1" width="64.7109375" style="1" customWidth="1"/>
    <col min="2" max="2" width="12" style="1" customWidth="1"/>
    <col min="3" max="3" width="22.42578125" style="1" customWidth="1"/>
    <col min="4" max="4" width="9.140625" style="1"/>
    <col min="5" max="5" width="15.42578125" style="1" bestFit="1" customWidth="1"/>
    <col min="6" max="16384" width="9.140625" style="1"/>
  </cols>
  <sheetData>
    <row r="1" spans="1:3">
      <c r="A1" s="2" t="s">
        <v>219</v>
      </c>
      <c r="B1" s="161" t="s">
        <v>3</v>
      </c>
      <c r="C1" s="161"/>
    </row>
    <row r="2" spans="1:3">
      <c r="A2" s="64" t="s">
        <v>253</v>
      </c>
      <c r="B2" s="162" t="s">
        <v>355</v>
      </c>
      <c r="C2" s="162"/>
    </row>
    <row r="3" spans="1:3">
      <c r="A3" s="140" t="s">
        <v>354</v>
      </c>
      <c r="B3" s="161" t="s">
        <v>4</v>
      </c>
      <c r="C3" s="161"/>
    </row>
    <row r="4" spans="1:3">
      <c r="A4" s="6"/>
      <c r="B4" s="162" t="s">
        <v>54</v>
      </c>
      <c r="C4" s="162"/>
    </row>
    <row r="5" spans="1:3">
      <c r="A5" s="6"/>
      <c r="B5" s="162" t="s">
        <v>55</v>
      </c>
      <c r="C5" s="162"/>
    </row>
    <row r="6" spans="1:3">
      <c r="A6" s="6"/>
      <c r="B6" s="47"/>
      <c r="C6" s="47"/>
    </row>
    <row r="7" spans="1:3" ht="21" customHeight="1">
      <c r="A7" s="32" t="s">
        <v>220</v>
      </c>
      <c r="B7" s="32" t="s">
        <v>242</v>
      </c>
      <c r="C7" s="32" t="s">
        <v>243</v>
      </c>
    </row>
    <row r="8" spans="1:3" ht="21" customHeight="1">
      <c r="A8" s="3" t="s">
        <v>7</v>
      </c>
      <c r="B8" s="3">
        <v>1</v>
      </c>
      <c r="C8" s="3">
        <v>2</v>
      </c>
    </row>
    <row r="9" spans="1:3" ht="21" customHeight="1">
      <c r="A9" s="66" t="s">
        <v>221</v>
      </c>
      <c r="B9" s="32" t="s">
        <v>11</v>
      </c>
      <c r="C9" s="106">
        <f>C10+C20+C23</f>
        <v>30558.426363999999</v>
      </c>
    </row>
    <row r="10" spans="1:3" s="65" customFormat="1" ht="21" customHeight="1">
      <c r="A10" s="67" t="s">
        <v>222</v>
      </c>
      <c r="B10" s="68" t="s">
        <v>11</v>
      </c>
      <c r="C10" s="107">
        <f>C11+C15+C19</f>
        <v>26629.918684</v>
      </c>
    </row>
    <row r="11" spans="1:3" ht="21" customHeight="1">
      <c r="A11" s="69" t="s">
        <v>223</v>
      </c>
      <c r="B11" s="3" t="s">
        <v>11</v>
      </c>
      <c r="C11" s="108">
        <f>C12-C13+C14</f>
        <v>22202.064684000001</v>
      </c>
    </row>
    <row r="12" spans="1:3" ht="33" customHeight="1">
      <c r="A12" s="69" t="s">
        <v>245</v>
      </c>
      <c r="B12" s="70" t="s">
        <v>11</v>
      </c>
      <c r="C12" s="109">
        <f>'Bieu 1 TNX-TT'!F41</f>
        <v>27409.956399999999</v>
      </c>
    </row>
    <row r="13" spans="1:3" ht="21" customHeight="1">
      <c r="A13" s="69" t="s">
        <v>224</v>
      </c>
      <c r="B13" s="3">
        <v>20</v>
      </c>
      <c r="C13" s="108">
        <f>C12*B13/100</f>
        <v>5481.9912800000002</v>
      </c>
    </row>
    <row r="14" spans="1:3" ht="21" customHeight="1">
      <c r="A14" s="69" t="s">
        <v>225</v>
      </c>
      <c r="B14" s="3">
        <v>1</v>
      </c>
      <c r="C14" s="108">
        <f>C12*B14/100</f>
        <v>274.09956399999999</v>
      </c>
    </row>
    <row r="15" spans="1:3" ht="21" customHeight="1">
      <c r="A15" s="69" t="s">
        <v>226</v>
      </c>
      <c r="B15" s="3" t="s">
        <v>11</v>
      </c>
      <c r="C15" s="108">
        <f>C16-C17+C18</f>
        <v>4427.8540000000003</v>
      </c>
    </row>
    <row r="16" spans="1:3" ht="30.75" customHeight="1">
      <c r="A16" s="69" t="s">
        <v>246</v>
      </c>
      <c r="B16" s="3" t="s">
        <v>11</v>
      </c>
      <c r="C16" s="108">
        <f>'Bieu 2 TNX-CHN'!F26</f>
        <v>14283.4</v>
      </c>
    </row>
    <row r="17" spans="1:6" ht="21" customHeight="1">
      <c r="A17" s="69" t="s">
        <v>227</v>
      </c>
      <c r="B17" s="3">
        <v>70</v>
      </c>
      <c r="C17" s="108">
        <f>B17*C16/100</f>
        <v>9998.3799999999992</v>
      </c>
    </row>
    <row r="18" spans="1:6" ht="21" customHeight="1">
      <c r="A18" s="69" t="s">
        <v>228</v>
      </c>
      <c r="B18" s="3">
        <v>1</v>
      </c>
      <c r="C18" s="108">
        <f>B18*C16/100</f>
        <v>142.834</v>
      </c>
    </row>
    <row r="19" spans="1:6" ht="36.75" customHeight="1">
      <c r="A19" s="69" t="s">
        <v>244</v>
      </c>
      <c r="B19" s="3"/>
      <c r="C19" s="108">
        <v>0</v>
      </c>
    </row>
    <row r="20" spans="1:6" s="65" customFormat="1" ht="21" customHeight="1">
      <c r="A20" s="67" t="s">
        <v>229</v>
      </c>
      <c r="B20" s="68" t="s">
        <v>11</v>
      </c>
      <c r="C20" s="107">
        <f>C21-C22</f>
        <v>2483.2576800000002</v>
      </c>
    </row>
    <row r="21" spans="1:6" ht="31.5" customHeight="1">
      <c r="A21" s="69" t="s">
        <v>247</v>
      </c>
      <c r="B21" s="3" t="s">
        <v>11</v>
      </c>
      <c r="C21" s="108">
        <f>'3 TNX-LN'!F25</f>
        <v>2759.1752000000001</v>
      </c>
    </row>
    <row r="22" spans="1:6" ht="21" customHeight="1">
      <c r="A22" s="69" t="s">
        <v>230</v>
      </c>
      <c r="B22" s="3">
        <v>10</v>
      </c>
      <c r="C22" s="108">
        <f>B22*C21/100</f>
        <v>275.91752000000002</v>
      </c>
    </row>
    <row r="23" spans="1:6" s="65" customFormat="1" ht="21" customHeight="1">
      <c r="A23" s="67" t="s">
        <v>231</v>
      </c>
      <c r="B23" s="68" t="s">
        <v>11</v>
      </c>
      <c r="C23" s="107">
        <f>C24-C25</f>
        <v>1445.25</v>
      </c>
    </row>
    <row r="24" spans="1:6" ht="30" customHeight="1">
      <c r="A24" s="69" t="s">
        <v>248</v>
      </c>
      <c r="B24" s="3" t="s">
        <v>11</v>
      </c>
      <c r="C24" s="108">
        <f>'4 TNX-THS'!E25</f>
        <v>1927</v>
      </c>
    </row>
    <row r="25" spans="1:6" ht="21" customHeight="1">
      <c r="A25" s="69" t="s">
        <v>232</v>
      </c>
      <c r="B25" s="3">
        <v>25</v>
      </c>
      <c r="C25" s="108">
        <f>C24*B25/100</f>
        <v>481.75</v>
      </c>
    </row>
    <row r="26" spans="1:6" ht="21" customHeight="1">
      <c r="A26" s="66" t="s">
        <v>249</v>
      </c>
      <c r="B26" s="32"/>
      <c r="C26" s="106">
        <f>C27+C28</f>
        <v>14437.800000000001</v>
      </c>
    </row>
    <row r="27" spans="1:6" ht="30" customHeight="1">
      <c r="A27" s="67" t="s">
        <v>250</v>
      </c>
      <c r="B27" s="68" t="s">
        <v>11</v>
      </c>
      <c r="C27" s="108">
        <f>'5 TNX-DN'!J13</f>
        <v>0</v>
      </c>
    </row>
    <row r="28" spans="1:6" ht="33.75" customHeight="1">
      <c r="A28" s="67" t="s">
        <v>251</v>
      </c>
      <c r="B28" s="68" t="s">
        <v>11</v>
      </c>
      <c r="C28" s="108">
        <f>'6 TNX-CT'!K88</f>
        <v>14437.800000000001</v>
      </c>
    </row>
    <row r="29" spans="1:6" ht="35.25" customHeight="1">
      <c r="A29" s="36" t="s">
        <v>252</v>
      </c>
      <c r="B29" s="32" t="s">
        <v>11</v>
      </c>
      <c r="C29" s="138">
        <f>'Bieu 7.1 TNX-TL'!J31</f>
        <v>54890.61</v>
      </c>
      <c r="D29" s="174"/>
      <c r="E29" s="175"/>
      <c r="F29" s="175"/>
    </row>
    <row r="30" spans="1:6" ht="21" customHeight="1">
      <c r="A30" s="36" t="s">
        <v>233</v>
      </c>
      <c r="B30" s="32" t="s">
        <v>11</v>
      </c>
      <c r="C30" s="106">
        <f>C9+C26+C29</f>
        <v>99886.836364000003</v>
      </c>
    </row>
    <row r="31" spans="1:6" ht="21" customHeight="1">
      <c r="A31" s="63"/>
      <c r="B31" s="54"/>
      <c r="C31" s="54"/>
      <c r="E31" s="139"/>
    </row>
    <row r="32" spans="1:6" ht="19.5" customHeight="1">
      <c r="A32" s="176" t="s">
        <v>341</v>
      </c>
      <c r="B32" s="176"/>
      <c r="C32" s="176"/>
    </row>
    <row r="33" spans="1:5" ht="19.5" customHeight="1">
      <c r="A33" s="177" t="s">
        <v>234</v>
      </c>
      <c r="B33" s="177"/>
      <c r="C33" s="177"/>
      <c r="E33" s="105"/>
    </row>
    <row r="34" spans="1:5" ht="19.5" customHeight="1">
      <c r="A34" s="176" t="s">
        <v>356</v>
      </c>
      <c r="B34" s="176"/>
      <c r="C34" s="176"/>
    </row>
    <row r="35" spans="1:5" ht="19.5" customHeight="1">
      <c r="A35" s="177" t="s">
        <v>235</v>
      </c>
      <c r="B35" s="177"/>
      <c r="C35" s="177"/>
    </row>
    <row r="36" spans="1:5">
      <c r="A36" s="1" t="s">
        <v>236</v>
      </c>
    </row>
    <row r="37" spans="1:5">
      <c r="A37" s="9" t="s">
        <v>237</v>
      </c>
    </row>
    <row r="38" spans="1:5" ht="50.25" customHeight="1">
      <c r="A38" s="149" t="s">
        <v>238</v>
      </c>
      <c r="B38" s="149"/>
      <c r="C38" s="149"/>
    </row>
    <row r="39" spans="1:5" ht="19.5" customHeight="1">
      <c r="A39" s="149" t="s">
        <v>239</v>
      </c>
      <c r="B39" s="149"/>
      <c r="C39" s="149"/>
    </row>
    <row r="40" spans="1:5" ht="19.5" customHeight="1">
      <c r="A40" s="149" t="s">
        <v>240</v>
      </c>
      <c r="B40" s="149"/>
      <c r="C40" s="149"/>
    </row>
    <row r="41" spans="1:5" ht="31.5" customHeight="1">
      <c r="A41" s="149" t="s">
        <v>241</v>
      </c>
      <c r="B41" s="149"/>
      <c r="C41" s="149"/>
    </row>
    <row r="43" spans="1:5" ht="15.75" customHeight="1">
      <c r="A43" s="26"/>
      <c r="B43" s="150" t="s">
        <v>358</v>
      </c>
      <c r="C43" s="150"/>
    </row>
    <row r="44" spans="1:5" ht="15.75" customHeight="1">
      <c r="A44" s="26" t="s">
        <v>46</v>
      </c>
      <c r="B44" s="144" t="s">
        <v>357</v>
      </c>
      <c r="C44" s="144"/>
    </row>
    <row r="45" spans="1:5">
      <c r="A45" s="28" t="s">
        <v>47</v>
      </c>
      <c r="B45" s="150" t="s">
        <v>0</v>
      </c>
      <c r="C45" s="150"/>
    </row>
  </sheetData>
  <mergeCells count="17">
    <mergeCell ref="B44:C44"/>
    <mergeCell ref="B45:C45"/>
    <mergeCell ref="A32:C32"/>
    <mergeCell ref="A33:C33"/>
    <mergeCell ref="A34:C34"/>
    <mergeCell ref="A35:C35"/>
    <mergeCell ref="A38:C38"/>
    <mergeCell ref="A39:C39"/>
    <mergeCell ref="A40:C40"/>
    <mergeCell ref="A41:C41"/>
    <mergeCell ref="B43:C43"/>
    <mergeCell ref="D29:F29"/>
    <mergeCell ref="B1:C1"/>
    <mergeCell ref="B2:C2"/>
    <mergeCell ref="B3:C3"/>
    <mergeCell ref="B4:C4"/>
    <mergeCell ref="B5:C5"/>
  </mergeCells>
  <pageMargins left="0.24" right="0.22" top="0.33" bottom="0.3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Bieu 1 TNX-TT</vt:lpstr>
      <vt:lpstr>Bieu 2 TNX-CHN</vt:lpstr>
      <vt:lpstr>3 TNX-LN</vt:lpstr>
      <vt:lpstr>4 TNX-THS</vt:lpstr>
      <vt:lpstr>5 TNX-DN</vt:lpstr>
      <vt:lpstr>6 TNX-CT</vt:lpstr>
      <vt:lpstr>Bieu 7.1 TNX-TL</vt:lpstr>
      <vt:lpstr>8 TNX-TH</vt:lpstr>
      <vt:lpstr>'6 TNX-CT'!Print_Titles</vt:lpstr>
      <vt:lpstr>'Bieu 7.1 TNX-TL'!Print_Titles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2021-09-06T00:15:16Z</cp:lastPrinted>
  <dcterms:created xsi:type="dcterms:W3CDTF">2018-06-27T01:03:50Z</dcterms:created>
  <dcterms:modified xsi:type="dcterms:W3CDTF">2021-09-06T00:15:37Z</dcterms:modified>
</cp:coreProperties>
</file>