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tabRatio="383" activeTab="0"/>
  </bookViews>
  <sheets>
    <sheet name="To trinh" sheetId="1" r:id="rId1"/>
  </sheets>
  <definedNames>
    <definedName name="_xlnm.Print_Titles" localSheetId="0">'To trinh'!$6:$6</definedName>
  </definedNames>
  <calcPr fullCalcOnLoad="1"/>
</workbook>
</file>

<file path=xl/sharedStrings.xml><?xml version="1.0" encoding="utf-8"?>
<sst xmlns="http://schemas.openxmlformats.org/spreadsheetml/2006/main" count="290" uniqueCount="197">
  <si>
    <t>STT</t>
  </si>
  <si>
    <t>Đơn vị: đồng</t>
  </si>
  <si>
    <t>Tổng số</t>
  </si>
  <si>
    <t>Nội dung</t>
  </si>
  <si>
    <t>Tên ĐV</t>
  </si>
  <si>
    <t>Số tiền</t>
  </si>
  <si>
    <t>Loại khoản</t>
  </si>
  <si>
    <t>098</t>
  </si>
  <si>
    <t>083</t>
  </si>
  <si>
    <t>Trung tâm GDNN-GDTX</t>
  </si>
  <si>
    <t>075</t>
  </si>
  <si>
    <t>Văn phòng HĐND-UBND</t>
  </si>
  <si>
    <t>Lý do điều chỉnh</t>
  </si>
  <si>
    <t>Phòng Kinh tế và Hạ tầng</t>
  </si>
  <si>
    <t>Phòng Y tế</t>
  </si>
  <si>
    <t>Phòng Tài nguyên và MT</t>
  </si>
  <si>
    <t>Công an</t>
  </si>
  <si>
    <t>041</t>
  </si>
  <si>
    <t>Lắp đặt camera giám sát an ninh</t>
  </si>
  <si>
    <t>Mã CTMT</t>
  </si>
  <si>
    <t>Hội Nông dân</t>
  </si>
  <si>
    <t xml:space="preserve">(Kèm theo Quyết định số 144/QĐ-UBND  ngày 20 tháng 02 năm 2020 của UBND huyện Tuần Giáo)   </t>
  </si>
  <si>
    <t>BIỂU CHI TIẾT ĐIỀU CHỈNH GIẢM DỰ TOÁN NĂM 2020</t>
  </si>
  <si>
    <t>085</t>
  </si>
  <si>
    <t>Đào tạo lại, bồi dưỡng nghiệp vụ khác cho cán bộ, công chức</t>
  </si>
  <si>
    <t>Sự nghiệp khoa học công nghệ</t>
  </si>
  <si>
    <t>Hệ thống tưới nhỏ giọt chưa có hồ sơ thanh toán</t>
  </si>
  <si>
    <t>Sự nghiệp môi trường</t>
  </si>
  <si>
    <t>Quy hoạch, kế hoạch, quản lý đất đai, cấp GCNQSD đất</t>
  </si>
  <si>
    <t>Giải quyết tranh chấp đất đai, đề án 513</t>
  </si>
  <si>
    <t>Chính sách theo Nghị định số 86/2015/NĐ-CP ngày 02/10/2015 của Chính phủ (Miễn giảm học phí)</t>
  </si>
  <si>
    <t>Số học sinh được hỗ trợ giảm so với dự toán và do ảnh hưởng của dịch Covid-19 chỉ được thanh toán theo số tháng thực tế học</t>
  </si>
  <si>
    <t>Đào tạo nghề cho lao động nông thôn</t>
  </si>
  <si>
    <t>00394</t>
  </si>
  <si>
    <t xml:space="preserve">Giáo viên cơ hữu của trung tâm đi dạy nên không phải hợp đồng giáo viên; điều chỉnh chương trình, giáo trình cho phù hợp với người học nên giảm tiền tài liệu; giảm chi phí mua và vận chuyển vật tư; học viên còn nghỉ một số buổi nên tiền ăn giảm; </t>
  </si>
  <si>
    <t>Phòng Tư pháp</t>
  </si>
  <si>
    <t>Kiểm tra, rà soát, thẩm định VBQPPL</t>
  </si>
  <si>
    <t>Số lượng VBQPPL thẩm định giảm so với lập dự toán</t>
  </si>
  <si>
    <t>Các lớp bồi dưỡng</t>
  </si>
  <si>
    <t>Ủy ban Mặt trận tổ quốc</t>
  </si>
  <si>
    <t>Huyện đoàn TNCSHCM</t>
  </si>
  <si>
    <t>Hội Liên hiệp phụ nữ</t>
  </si>
  <si>
    <t>Hội Cựu chiến binh</t>
  </si>
  <si>
    <t>Giảm giá trong mua sắm</t>
  </si>
  <si>
    <t>Trung tâm chính trị</t>
  </si>
  <si>
    <t>Đào tạo nghề cho lao động nông thôn (Vốn sự nghiệp chương trình MTQGXD nông thôn mới)</t>
  </si>
  <si>
    <t>Phòng lao động TBXH</t>
  </si>
  <si>
    <t>Sự nghiệp y tế</t>
  </si>
  <si>
    <t>BHYT cho đối tượng BTXH</t>
  </si>
  <si>
    <t>Còn dư hết nhiệm vụ chi năm 2020</t>
  </si>
  <si>
    <t>Chi đảm bảo XH</t>
  </si>
  <si>
    <t>Chính sách người có công với CM</t>
  </si>
  <si>
    <t>HT người dân thuộc hộ nghèo, cận nghèo do COVID</t>
  </si>
  <si>
    <t>Quá trình chi thực tế phát hiện trùng tên, không đúng chính sách, …</t>
  </si>
  <si>
    <t>Chương trình MTQG giảm nghèo BV</t>
  </si>
  <si>
    <t xml:space="preserve"> * Dự án 1: Chương trình 293</t>
  </si>
  <si>
    <t xml:space="preserve"> Tiểu DA4: Hỗ trợ lao động thuộc hộ nghèo, hộ cận nghèo, hộ đồng bào DTTS đi làm việc có thời hạn ở NN</t>
  </si>
  <si>
    <t>00022</t>
  </si>
  <si>
    <t>* Dự án 5: Nâng cao năng lực và giám sát, đánh giá thực hiện chương trình</t>
  </si>
  <si>
    <t>00026</t>
  </si>
  <si>
    <t>Chương trình MT phát triển hệ thống trợ giúp XH</t>
  </si>
  <si>
    <t>Dự án phát triển hệ thống bảo vệ trẻ em</t>
  </si>
  <si>
    <t>00719</t>
  </si>
  <si>
    <t>Dự án hỗ trợ MTQG về bình đẳng giới</t>
  </si>
  <si>
    <t>Sự nghiệp đào tạo</t>
  </si>
  <si>
    <t>Hỗ trợ đào tạo lại CBCC</t>
  </si>
  <si>
    <t>Hết nhiệm vụ năm 2020</t>
  </si>
  <si>
    <t>Sự nghiệp nông nghiệp</t>
  </si>
  <si>
    <t>Phun phòng hóa chất "tháng VSTĐKT" đợt 2-2019</t>
  </si>
  <si>
    <t xml:space="preserve">Còn dư do hết nhiệm vụ chi </t>
  </si>
  <si>
    <t>Sự nghiệp thủy lợi</t>
  </si>
  <si>
    <t>Chính sách hỗ trợ đất trồng lúa</t>
  </si>
  <si>
    <t>Do hỗ trợ còn dư</t>
  </si>
  <si>
    <t>Sửa chữa, nâng cấp thủy lợi bãi Phiêng Vang</t>
  </si>
  <si>
    <t>Công trình đã TT xong</t>
  </si>
  <si>
    <t>CTMTQG xây dựng nông thôn mới:</t>
  </si>
  <si>
    <t>Phát triển sản phẩm, dịch vụ OCOP</t>
  </si>
  <si>
    <t>00395</t>
  </si>
  <si>
    <t>Do sản phẩm chưa đạt</t>
  </si>
  <si>
    <t>Thanh tra</t>
  </si>
  <si>
    <t>Kinh phí thực hiện thanh tra và quản lý, sử dụng đất đai năm 2020</t>
  </si>
  <si>
    <t>Phòng Dân tộc</t>
  </si>
  <si>
    <t>Hỗ trợ chính sách người có uy tín theo QĐ 12/2018/QĐ-TTg</t>
  </si>
  <si>
    <t>Trung tâm Văn hóa -TT-TH</t>
  </si>
  <si>
    <t>Sự nghiệp phát thanh</t>
  </si>
  <si>
    <t>Sửa chữa tài sản</t>
  </si>
  <si>
    <t>Năm 2020 tài sản ít hỏng</t>
  </si>
  <si>
    <t>Trung tâm dịch vụ nông nghiệp</t>
  </si>
  <si>
    <t xml:space="preserve">Chi sự nghiệp kinh tế khác </t>
  </si>
  <si>
    <t>MS tài sản</t>
  </si>
  <si>
    <t>Chữ ký số</t>
  </si>
  <si>
    <t>Do bên B không cung cấp hóa đơn</t>
  </si>
  <si>
    <t>Hỗ trợ SXNN</t>
  </si>
  <si>
    <t>Do dự án liên kết không dùng hết</t>
  </si>
  <si>
    <t>Tiêm phun phòng dịch bệnh GSGC</t>
  </si>
  <si>
    <t>Do chưa mua được hóa chất tiêu độc khử trùng và tiêu hủy vỏ lọ hóa chất</t>
  </si>
  <si>
    <t>Dự án phát triển SX theo chuỗi liên kết giữa 3 xã (QN, PN, RĐ)</t>
  </si>
  <si>
    <t>Còn dư, hết nhiệm vụ chi</t>
  </si>
  <si>
    <t>Sự nghiệp giáo dục</t>
  </si>
  <si>
    <t>HTHSBT theo NĐ 116/2016/NĐ-CP</t>
  </si>
  <si>
    <t>073</t>
  </si>
  <si>
    <t>Hết nhiệm vụ chi năm 2020</t>
  </si>
  <si>
    <t>Hỗ trợ theo NĐ 06/2018/NĐ-CP</t>
  </si>
  <si>
    <t>071</t>
  </si>
  <si>
    <t xml:space="preserve">        - HT tiền ăn trưa cho trẻ 3-5 tuổi</t>
  </si>
  <si>
    <t>HT thực hiện chính sách theo NĐ 86/2015/NĐ-CP</t>
  </si>
  <si>
    <t xml:space="preserve">         - HTCPHT</t>
  </si>
  <si>
    <t>HT HS khuyết tật theo Thông tư 42</t>
  </si>
  <si>
    <t>HTHS dân tộc rất ít người theo NĐ 57</t>
  </si>
  <si>
    <t>Ban QLDA các công trình</t>
  </si>
  <si>
    <t>Sự nghiệp giao thông</t>
  </si>
  <si>
    <t>Nâng cấp đường vào bản Trung Dình</t>
  </si>
  <si>
    <t>Chờ QT</t>
  </si>
  <si>
    <t>Nâng cấp đường bản Đứa - bản Pậu</t>
  </si>
  <si>
    <t>Đường bản Lồng - bản Tỏa Tình (giai đoạn II)</t>
  </si>
  <si>
    <t>Công trình ghi vốn muộn nên không duyệt được dự toán chi phí ban</t>
  </si>
  <si>
    <t>Đường bản Lồng - QL6 xã Tỏa Tình</t>
  </si>
  <si>
    <t>Chờ quyết toán công trình</t>
  </si>
  <si>
    <t>Đường Háng Chua - Nà Đắng</t>
  </si>
  <si>
    <t>Công trình BS vốn muộn nên không duyệt được dự toán chi phí ban</t>
  </si>
  <si>
    <t>Sửa chữa, nâng cấp ngầm tràn bản Hua Mức 3 và bản Thẩm Táng</t>
  </si>
  <si>
    <t xml:space="preserve">Nâng cấp đường vào bản Khó Bua, bản Xá Tự </t>
  </si>
  <si>
    <t>Nâng cấp ngầm tràn bản Món</t>
  </si>
  <si>
    <t>Nâng cấp cầu vào bản Thẩm Pao (02 cầu)</t>
  </si>
  <si>
    <t>Đường bản Kệt (khu dãn dân Púng Quái)</t>
  </si>
  <si>
    <t>Đường từ bản Háng Tàu - QL6 cũ</t>
  </si>
  <si>
    <t>Nâng cấp đường từ QL279 - bản Xá Tự</t>
  </si>
  <si>
    <t>Sửa chữa, nâng cấp đường từ bản Phiêng Hin đến bản Hua Sát</t>
  </si>
  <si>
    <t>Nâng cấp đường vào bản Phình Cứ</t>
  </si>
  <si>
    <t>Do vướng mặt bằng thi công nên chưa có khối lượng để thanh toán</t>
  </si>
  <si>
    <t>Nâng cấp đường Nà Chua - bản Huổi Cáy</t>
  </si>
  <si>
    <t>Nâng cấp đường từ bản Hiệu - bản Phang</t>
  </si>
  <si>
    <t>Chưa phê duyệt phương án xử lý kỹ thuật nên chưa có khối lượng thanh toán; Công trình BS vốn muộn nên không duyệt được dự toán chi phí ban</t>
  </si>
  <si>
    <t>Nâng cấp đường khối Huổi Củ</t>
  </si>
  <si>
    <t>Chưa có phương phê duyệt đền bù GPMB</t>
  </si>
  <si>
    <t>Nâng cấp đường bản Sảo - bản Cong</t>
  </si>
  <si>
    <t>Do hộ gia đình không đồng ý hiến đất nên không có mặt bằng thi công</t>
  </si>
  <si>
    <t>Nâng cấp đường vào bản Gia Bọp</t>
  </si>
  <si>
    <t>Nâng cấp đường, ngầm tràn bản Nậm Cá</t>
  </si>
  <si>
    <t>Nâng cấp đường vào bản Lạ</t>
  </si>
  <si>
    <t>Nâng cấp đường vào bản Trạm củ (giai đoạn 1)</t>
  </si>
  <si>
    <t>Khắc phục hậu quả thiên tai các tuyến đường bản: Nôm - bản Chăn - Hua Chăn; Pa Cá - Nậm Cá; Phiêng Hin - Hua Sát</t>
  </si>
  <si>
    <t>Công trình mới ký hợp đồng chưa đủ khối lượng để thanh toán</t>
  </si>
  <si>
    <t>Khắc phục hậu quả thiên tai các tuyến đường: Pú Nhung - Ta Ma; Tênh Phông - ngã ba Há Dùa</t>
  </si>
  <si>
    <t>Khắc phục hậu quả thiên tai tuyến đường: Pú Nhung - Rạng Đông - Phình Sáng</t>
  </si>
  <si>
    <t>Đường từ sân vận động - huyện đội - QL6 và trận địa phòng không</t>
  </si>
  <si>
    <t>Nâng cấp đường bản Chăn</t>
  </si>
  <si>
    <t>Công trình đang chuẩn bị đầu tư</t>
  </si>
  <si>
    <t>Nâng cấp kênh bản Ta và thủy lợi bản Hua Ca</t>
  </si>
  <si>
    <t>Công trình chờ quyết toán</t>
  </si>
  <si>
    <t>Nâng cấp thủy lợi bản Bó Lếch + kênh bản Phiêng Pẻn</t>
  </si>
  <si>
    <t>Khắc phục hậu quả thiên tai thủy lợi bản Đứa xã Quài Tở</t>
  </si>
  <si>
    <t>Sửa chữa, nâng cấp thủy lợi bản Lồng</t>
  </si>
  <si>
    <t>Nâng cấp thủy lợi bản Sảo</t>
  </si>
  <si>
    <t>GPMB bổ sung dự án Nắn suối và tái định cư khu vực thị trấn Tuần Giáo</t>
  </si>
  <si>
    <t>Chưa có phương án phê duyệt đền bù GPMB</t>
  </si>
  <si>
    <t>Nắp kênh thủy lợi bản Hiệu và thủy lợi bản Nậm Mu</t>
  </si>
  <si>
    <t>Thủy lợi bản Côm, bản Nát</t>
  </si>
  <si>
    <t>Sự nghiệp kinh tế khác</t>
  </si>
  <si>
    <t>GPMB bổ sung dự án Trường mầm non Mùn Chung</t>
  </si>
  <si>
    <t>Giải phóng mặt bằng trường tiểu học Pú Xi</t>
  </si>
  <si>
    <t>072</t>
  </si>
  <si>
    <t>Khắc phục hậu quả thiên tai khu nội trú trường PTDTBT THCS Mùn Chung</t>
  </si>
  <si>
    <t>Trích đo bản đồ địa chính Trung tâm đào &amp; phát triển cộng đồng huyện Tuần Giáo</t>
  </si>
  <si>
    <t>Hết nhiệm vụ chi</t>
  </si>
  <si>
    <t>Sửa chữa, nâng cấp nước sinh hoạt trung tâm xã Ta Ma</t>
  </si>
  <si>
    <t>Xây dựng cơ sở hạ tầng khu đất đấu giá  QSD đất khối Trường Xuân (kho lương thực cũ)</t>
  </si>
  <si>
    <t>Khắc phục hậu quả thiên tai công trình khu TĐC thị trấn Tuần Giáo</t>
  </si>
  <si>
    <t>Xây dựng hạ tầng khu trung tâm xã mới Quài Cang</t>
  </si>
  <si>
    <t>Do chậm bàn giao mặt bằng thi công nên chưa đủ khối lượng để thanh toán</t>
  </si>
  <si>
    <t>Xây dựng hạ tầng khu trung tâm xã mới Nà Tòng</t>
  </si>
  <si>
    <t>Phụ trợ Trụ sở xã và Nhà văn hóa xã Phình Sáng</t>
  </si>
  <si>
    <t>Sửa chữa nhà làm việc khối đoàn thể</t>
  </si>
  <si>
    <t>GPMB bổ sung dự án trụ sở tạm xã Pú Xi</t>
  </si>
  <si>
    <t>Hỗ trợ đất lúa</t>
  </si>
  <si>
    <t>Nâng cấp thủy lợi bản Phang</t>
  </si>
  <si>
    <t>Thủy lợi bản Cuông xã Quài Cang</t>
  </si>
  <si>
    <t>Nâng cấp đường QL6 - bản Bông</t>
  </si>
  <si>
    <t>Công trình đang thi công chưa đủ khối lượng để thanh toán</t>
  </si>
  <si>
    <t>Đường liên bản Cắm - bản Sáng</t>
  </si>
  <si>
    <t>Quỹ bảo trì đường bộ</t>
  </si>
  <si>
    <t>Khắc phục hậu quả thiên tai các tuyến đường; tuyến đường Pú Nhung - Ta Ma; Tuyến đường Tênh Phông - Há Dùa; Tuyến đường Pa Cá - Nậm Cá</t>
  </si>
  <si>
    <t>CTMTQG giảm nghèo bền vững (Vốn SN)</t>
  </si>
  <si>
    <t>Sửa chữa đường Nậm Din - Phảng Củ</t>
  </si>
  <si>
    <t>Phòng Nông nghiệp và PTNT</t>
  </si>
  <si>
    <t>Phòng Giáo dục và Đào tạo</t>
  </si>
  <si>
    <t>Hội nghị tổng kết năm của Hội người cao tuổi</t>
  </si>
  <si>
    <t>Khám tuyển nghĩa vụ công an</t>
  </si>
  <si>
    <t>Kinh phí thực hiện Cuộc vận động "Toàn dân đoàn kết xây dựng nông thôn mới, đô thị văn minh" theo TT 121/2017/TT-BTC</t>
  </si>
  <si>
    <t>Tổng kết công tác đoàn</t>
  </si>
  <si>
    <t>Tổng kết công tác hội</t>
  </si>
  <si>
    <t>(Kèm theo Tờ trình số 05/TTr-TCKH ngày  22 tháng 02 năm 2021 của Phòng Tài chính Kế hoạch)</t>
  </si>
  <si>
    <t xml:space="preserve">        - HT GV MN dạy lớp ghép, dạy tăng cường tiếng việt</t>
  </si>
  <si>
    <t>Chưa có phương án phê duyệt BTGPMB</t>
  </si>
  <si>
    <t>Chưa có phương ấn phê duyệt BTGPMB</t>
  </si>
  <si>
    <t>(Kèm theo Công văn số         HĐND-VP ngày 01 tháng 3  năm 2021 của HĐND huyện Tuần Giáo)</t>
  </si>
  <si>
    <t xml:space="preserve">Chờ QT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</si>
</sst>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₫_-;\-* #,##0\ _₫_-;_-* &quot;-&quot;\ _₫_-;_-@_-"/>
    <numFmt numFmtId="179" formatCode="_-* #,##0.00\ _₫_-;\-* #,##0.00\ _₫_-;_-* &quot;-&quot;??\ _₫_-;_-@_-"/>
    <numFmt numFmtId="180" formatCode="_(* #,##0_);_(* \(#,##0\);_(* &quot;-&quot;??_);_(@_)"/>
    <numFmt numFmtId="181" formatCode="_(* #,##0.000_);_(* \(#,##0.000\);_(* &quot;-&quot;?_);_(@_)"/>
    <numFmt numFmtId="182" formatCode="_(* #,##0.0_);_(* \(#,##0.0\);_(* &quot;-&quot;??_);_(@_)"/>
  </numFmts>
  <fonts count="50">
    <font>
      <sz val="13"/>
      <name val="Arial"/>
      <family val="0"/>
    </font>
    <font>
      <sz val="10"/>
      <color indexed="8"/>
      <name val="MS Sans Serif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10" xfId="58" applyFont="1" applyFill="1" applyBorder="1" applyAlignment="1">
      <alignment horizontal="right"/>
      <protection/>
    </xf>
    <xf numFmtId="0" fontId="5" fillId="0" borderId="11" xfId="58" applyFont="1" applyFill="1" applyBorder="1" applyAlignment="1">
      <alignment horizontal="center" vertical="center"/>
      <protection/>
    </xf>
    <xf numFmtId="3" fontId="7" fillId="0" borderId="11" xfId="58" applyNumberFormat="1" applyFont="1" applyFill="1" applyBorder="1">
      <alignment/>
      <protection/>
    </xf>
    <xf numFmtId="3" fontId="5" fillId="0" borderId="11" xfId="58" applyNumberFormat="1" applyFont="1" applyFill="1" applyBorder="1">
      <alignment/>
      <protection/>
    </xf>
    <xf numFmtId="0" fontId="7" fillId="0" borderId="0" xfId="58" applyFont="1" applyFill="1">
      <alignment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11" xfId="58" applyFont="1" applyFill="1" applyBorder="1">
      <alignment/>
      <protection/>
    </xf>
    <xf numFmtId="0" fontId="7" fillId="0" borderId="11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3" fontId="5" fillId="0" borderId="11" xfId="58" applyNumberFormat="1" applyFont="1" applyFill="1" applyBorder="1" applyAlignment="1">
      <alignment horizontal="center"/>
      <protection/>
    </xf>
    <xf numFmtId="3" fontId="7" fillId="0" borderId="11" xfId="58" applyNumberFormat="1" applyFont="1" applyFill="1" applyBorder="1" applyAlignment="1">
      <alignment horizontal="center"/>
      <protection/>
    </xf>
    <xf numFmtId="3" fontId="7" fillId="0" borderId="11" xfId="58" applyNumberFormat="1" applyFont="1" applyFill="1" applyBorder="1" applyAlignment="1" quotePrefix="1">
      <alignment horizontal="center"/>
      <protection/>
    </xf>
    <xf numFmtId="0" fontId="6" fillId="0" borderId="10" xfId="58" applyFont="1" applyFill="1" applyBorder="1" applyAlignment="1">
      <alignment horizontal="center"/>
      <protection/>
    </xf>
    <xf numFmtId="3" fontId="5" fillId="0" borderId="11" xfId="58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81" fontId="7" fillId="0" borderId="11" xfId="0" applyNumberFormat="1" applyFont="1" applyFill="1" applyBorder="1" applyAlignment="1">
      <alignment wrapText="1"/>
    </xf>
    <xf numFmtId="0" fontId="7" fillId="0" borderId="0" xfId="58" applyFont="1" applyFill="1" applyAlignment="1">
      <alignment horizontal="center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3" fontId="10" fillId="0" borderId="11" xfId="57" applyNumberFormat="1" applyFont="1" applyFill="1" applyBorder="1" applyAlignment="1">
      <alignment horizontal="left" wrapText="1"/>
      <protection/>
    </xf>
    <xf numFmtId="3" fontId="10" fillId="0" borderId="11" xfId="57" applyNumberFormat="1" applyFont="1" applyFill="1" applyBorder="1" applyAlignment="1">
      <alignment horizontal="left" vertical="center" wrapText="1"/>
      <protection/>
    </xf>
    <xf numFmtId="0" fontId="7" fillId="0" borderId="12" xfId="57" applyFont="1" applyFill="1" applyBorder="1" applyAlignment="1">
      <alignment/>
      <protection/>
    </xf>
    <xf numFmtId="0" fontId="7" fillId="0" borderId="13" xfId="57" applyFont="1" applyFill="1" applyBorder="1" applyAlignment="1">
      <alignment/>
      <protection/>
    </xf>
    <xf numFmtId="3" fontId="6" fillId="0" borderId="11" xfId="57" applyNumberFormat="1" applyFont="1" applyFill="1" applyBorder="1" applyAlignment="1">
      <alignment horizontal="left" wrapText="1"/>
      <protection/>
    </xf>
    <xf numFmtId="3" fontId="7" fillId="0" borderId="11" xfId="57" applyNumberFormat="1" applyFont="1" applyFill="1" applyBorder="1" applyAlignment="1">
      <alignment horizontal="left" wrapText="1"/>
      <protection/>
    </xf>
    <xf numFmtId="0" fontId="7" fillId="0" borderId="14" xfId="0" applyFont="1" applyBorder="1" applyAlignment="1" quotePrefix="1">
      <alignment horizontal="center"/>
    </xf>
    <xf numFmtId="3" fontId="5" fillId="0" borderId="15" xfId="57" applyNumberFormat="1" applyFont="1" applyFill="1" applyBorder="1" applyAlignment="1">
      <alignment horizontal="left" wrapText="1"/>
      <protection/>
    </xf>
    <xf numFmtId="0" fontId="7" fillId="0" borderId="11" xfId="57" applyFont="1" applyFill="1" applyBorder="1" applyAlignment="1">
      <alignment/>
      <protection/>
    </xf>
    <xf numFmtId="0" fontId="5" fillId="0" borderId="11" xfId="57" applyFont="1" applyFill="1" applyBorder="1" applyAlignment="1">
      <alignment/>
      <protection/>
    </xf>
    <xf numFmtId="0" fontId="5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5" fillId="0" borderId="11" xfId="57" applyNumberFormat="1" applyFont="1" applyFill="1" applyBorder="1" applyAlignment="1">
      <alignment horizontal="left" wrapText="1"/>
      <protection/>
    </xf>
    <xf numFmtId="3" fontId="7" fillId="0" borderId="15" xfId="57" applyNumberFormat="1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180" fontId="5" fillId="0" borderId="11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/>
    </xf>
    <xf numFmtId="180" fontId="7" fillId="0" borderId="11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3" fontId="13" fillId="0" borderId="11" xfId="0" applyNumberFormat="1" applyFont="1" applyFill="1" applyBorder="1" applyAlignment="1">
      <alignment/>
    </xf>
    <xf numFmtId="0" fontId="7" fillId="0" borderId="11" xfId="57" applyFont="1" applyFill="1" applyBorder="1" applyAlignment="1">
      <alignment wrapText="1"/>
      <protection/>
    </xf>
    <xf numFmtId="49" fontId="5" fillId="0" borderId="11" xfId="58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7" fillId="0" borderId="11" xfId="58" applyFont="1" applyFill="1" applyBorder="1">
      <alignment/>
      <protection/>
    </xf>
    <xf numFmtId="0" fontId="7" fillId="0" borderId="11" xfId="58" applyFont="1" applyFill="1" applyBorder="1" applyAlignment="1">
      <alignment wrapText="1"/>
      <protection/>
    </xf>
    <xf numFmtId="49" fontId="7" fillId="0" borderId="11" xfId="58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80" fontId="5" fillId="0" borderId="11" xfId="42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0" fontId="7" fillId="0" borderId="11" xfId="42" applyNumberFormat="1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80" fontId="7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180" fontId="6" fillId="0" borderId="11" xfId="42" applyNumberFormat="1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/>
      <protection/>
    </xf>
    <xf numFmtId="3" fontId="7" fillId="0" borderId="16" xfId="0" applyNumberFormat="1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38" sqref="I138"/>
    </sheetView>
  </sheetViews>
  <sheetFormatPr defaultColWidth="8.88671875" defaultRowHeight="16.5"/>
  <cols>
    <col min="1" max="1" width="4.5546875" style="16" customWidth="1"/>
    <col min="2" max="2" width="23.4453125" style="16" customWidth="1"/>
    <col min="3" max="3" width="32.5546875" style="16" customWidth="1"/>
    <col min="4" max="5" width="7.77734375" style="20" customWidth="1"/>
    <col min="6" max="6" width="13.88671875" style="21" customWidth="1"/>
    <col min="7" max="7" width="38.88671875" style="15" customWidth="1"/>
    <col min="8" max="8" width="11.4453125" style="16" customWidth="1"/>
    <col min="9" max="9" width="13.10546875" style="16" bestFit="1" customWidth="1"/>
    <col min="10" max="16384" width="8.88671875" style="16" customWidth="1"/>
  </cols>
  <sheetData>
    <row r="1" spans="1:7" ht="24" customHeight="1">
      <c r="A1" s="98" t="s">
        <v>22</v>
      </c>
      <c r="B1" s="98"/>
      <c r="C1" s="98"/>
      <c r="D1" s="98"/>
      <c r="E1" s="98"/>
      <c r="F1" s="98"/>
      <c r="G1" s="98"/>
    </row>
    <row r="2" spans="1:8" s="17" customFormat="1" ht="24" customHeight="1" hidden="1">
      <c r="A2" s="99" t="s">
        <v>191</v>
      </c>
      <c r="B2" s="99"/>
      <c r="C2" s="99"/>
      <c r="D2" s="99"/>
      <c r="E2" s="99"/>
      <c r="F2" s="99"/>
      <c r="G2" s="99"/>
      <c r="H2" s="18"/>
    </row>
    <row r="3" spans="1:8" s="21" customFormat="1" ht="24" customHeight="1">
      <c r="A3" s="99" t="s">
        <v>195</v>
      </c>
      <c r="B3" s="99"/>
      <c r="C3" s="99"/>
      <c r="D3" s="99"/>
      <c r="E3" s="99"/>
      <c r="F3" s="99"/>
      <c r="G3" s="99"/>
      <c r="H3" s="22"/>
    </row>
    <row r="4" spans="1:8" s="21" customFormat="1" ht="24" customHeight="1" hidden="1">
      <c r="A4" s="100" t="s">
        <v>21</v>
      </c>
      <c r="B4" s="100"/>
      <c r="C4" s="100"/>
      <c r="D4" s="100"/>
      <c r="E4" s="100"/>
      <c r="F4" s="100"/>
      <c r="G4" s="100"/>
      <c r="H4" s="22"/>
    </row>
    <row r="5" spans="1:7" s="21" customFormat="1" ht="23.25" customHeight="1">
      <c r="A5" s="26"/>
      <c r="B5" s="1"/>
      <c r="C5" s="5"/>
      <c r="D5" s="9"/>
      <c r="E5" s="9"/>
      <c r="G5" s="13" t="s">
        <v>1</v>
      </c>
    </row>
    <row r="6" spans="1:7" s="21" customFormat="1" ht="45" customHeight="1">
      <c r="A6" s="27" t="s">
        <v>0</v>
      </c>
      <c r="B6" s="27" t="s">
        <v>4</v>
      </c>
      <c r="C6" s="27" t="s">
        <v>3</v>
      </c>
      <c r="D6" s="27" t="s">
        <v>19</v>
      </c>
      <c r="E6" s="27" t="s">
        <v>6</v>
      </c>
      <c r="F6" s="27" t="s">
        <v>5</v>
      </c>
      <c r="G6" s="27" t="s">
        <v>12</v>
      </c>
    </row>
    <row r="7" spans="1:7" s="21" customFormat="1" ht="20.25" customHeight="1">
      <c r="A7" s="2"/>
      <c r="B7" s="2" t="s">
        <v>2</v>
      </c>
      <c r="C7" s="19"/>
      <c r="D7" s="2"/>
      <c r="E7" s="2"/>
      <c r="F7" s="14">
        <f>F8+F10+F15+F19+F21+F23+F25+F28+F31+F33+F35+F38+F40+F43+F56+F66+F68+F70+F75+F84+F94</f>
        <v>21507823710</v>
      </c>
      <c r="G7" s="23"/>
    </row>
    <row r="8" spans="1:7" s="61" customFormat="1" ht="20.25" customHeight="1">
      <c r="A8" s="6">
        <v>1</v>
      </c>
      <c r="B8" s="4" t="s">
        <v>13</v>
      </c>
      <c r="C8" s="7"/>
      <c r="D8" s="10"/>
      <c r="E8" s="60"/>
      <c r="F8" s="4">
        <f>SUM(F9:F9)</f>
        <v>550000000</v>
      </c>
      <c r="G8" s="23"/>
    </row>
    <row r="9" spans="1:7" s="21" customFormat="1" ht="23.25" customHeight="1">
      <c r="A9" s="8"/>
      <c r="B9" s="3"/>
      <c r="C9" s="62" t="s">
        <v>25</v>
      </c>
      <c r="D9" s="11"/>
      <c r="E9" s="11">
        <v>103</v>
      </c>
      <c r="F9" s="3">
        <v>550000000</v>
      </c>
      <c r="G9" s="24" t="s">
        <v>26</v>
      </c>
    </row>
    <row r="10" spans="1:7" s="21" customFormat="1" ht="18.75" customHeight="1">
      <c r="A10" s="6">
        <v>2</v>
      </c>
      <c r="B10" s="4" t="s">
        <v>15</v>
      </c>
      <c r="C10" s="7"/>
      <c r="D10" s="10"/>
      <c r="E10" s="10"/>
      <c r="F10" s="4">
        <f>SUM(F11:F14)</f>
        <v>204086</v>
      </c>
      <c r="G10" s="23"/>
    </row>
    <row r="11" spans="1:7" s="21" customFormat="1" ht="35.25" customHeight="1">
      <c r="A11" s="8"/>
      <c r="B11" s="3"/>
      <c r="C11" s="63" t="s">
        <v>24</v>
      </c>
      <c r="D11" s="11"/>
      <c r="E11" s="64" t="s">
        <v>23</v>
      </c>
      <c r="F11" s="3">
        <v>183000</v>
      </c>
      <c r="G11" s="24" t="s">
        <v>164</v>
      </c>
    </row>
    <row r="12" spans="1:7" s="21" customFormat="1" ht="23.25" customHeight="1">
      <c r="A12" s="8"/>
      <c r="B12" s="3"/>
      <c r="C12" s="62" t="s">
        <v>27</v>
      </c>
      <c r="D12" s="11"/>
      <c r="E12" s="11">
        <v>261</v>
      </c>
      <c r="F12" s="3">
        <v>1000</v>
      </c>
      <c r="G12" s="24" t="s">
        <v>164</v>
      </c>
    </row>
    <row r="13" spans="1:7" s="21" customFormat="1" ht="39" customHeight="1">
      <c r="A13" s="6"/>
      <c r="B13" s="4"/>
      <c r="C13" s="63" t="s">
        <v>28</v>
      </c>
      <c r="D13" s="11"/>
      <c r="E13" s="11">
        <v>332</v>
      </c>
      <c r="F13" s="3">
        <v>86</v>
      </c>
      <c r="G13" s="24" t="s">
        <v>164</v>
      </c>
    </row>
    <row r="14" spans="1:7" s="21" customFormat="1" ht="24.75" customHeight="1">
      <c r="A14" s="6"/>
      <c r="B14" s="4"/>
      <c r="C14" s="63" t="s">
        <v>29</v>
      </c>
      <c r="D14" s="11"/>
      <c r="E14" s="11">
        <v>341</v>
      </c>
      <c r="F14" s="3">
        <v>20000</v>
      </c>
      <c r="G14" s="24" t="s">
        <v>164</v>
      </c>
    </row>
    <row r="15" spans="1:7" s="21" customFormat="1" ht="18.75" customHeight="1">
      <c r="A15" s="6">
        <v>3</v>
      </c>
      <c r="B15" s="4" t="s">
        <v>9</v>
      </c>
      <c r="C15" s="7"/>
      <c r="D15" s="10"/>
      <c r="E15" s="10"/>
      <c r="F15" s="4">
        <f>SUM(F16:F18)</f>
        <v>272008330</v>
      </c>
      <c r="G15" s="23"/>
    </row>
    <row r="16" spans="1:7" s="21" customFormat="1" ht="54.75" customHeight="1">
      <c r="A16" s="8"/>
      <c r="B16" s="3"/>
      <c r="C16" s="63" t="s">
        <v>30</v>
      </c>
      <c r="D16" s="11"/>
      <c r="E16" s="12" t="s">
        <v>10</v>
      </c>
      <c r="F16" s="3">
        <v>23430500</v>
      </c>
      <c r="G16" s="24" t="s">
        <v>31</v>
      </c>
    </row>
    <row r="17" spans="1:7" s="21" customFormat="1" ht="38.25" customHeight="1">
      <c r="A17" s="8"/>
      <c r="B17" s="3"/>
      <c r="C17" s="62" t="s">
        <v>32</v>
      </c>
      <c r="D17" s="11"/>
      <c r="E17" s="12" t="s">
        <v>7</v>
      </c>
      <c r="F17" s="3">
        <v>186254900</v>
      </c>
      <c r="G17" s="101" t="s">
        <v>34</v>
      </c>
    </row>
    <row r="18" spans="1:7" s="21" customFormat="1" ht="53.25" customHeight="1">
      <c r="A18" s="8"/>
      <c r="B18" s="3"/>
      <c r="C18" s="63" t="s">
        <v>45</v>
      </c>
      <c r="D18" s="12" t="s">
        <v>33</v>
      </c>
      <c r="E18" s="12" t="s">
        <v>7</v>
      </c>
      <c r="F18" s="3">
        <v>62322930</v>
      </c>
      <c r="G18" s="102"/>
    </row>
    <row r="19" spans="1:7" s="21" customFormat="1" ht="18.75" customHeight="1">
      <c r="A19" s="6">
        <v>4</v>
      </c>
      <c r="B19" s="4" t="s">
        <v>35</v>
      </c>
      <c r="C19" s="62"/>
      <c r="D19" s="10"/>
      <c r="E19" s="10"/>
      <c r="F19" s="4">
        <f>F20</f>
        <v>790000</v>
      </c>
      <c r="G19" s="23"/>
    </row>
    <row r="20" spans="1:7" s="21" customFormat="1" ht="33" customHeight="1">
      <c r="A20" s="8"/>
      <c r="B20" s="3"/>
      <c r="C20" s="62" t="s">
        <v>36</v>
      </c>
      <c r="D20" s="11"/>
      <c r="E20" s="12">
        <v>341</v>
      </c>
      <c r="F20" s="3">
        <v>790000</v>
      </c>
      <c r="G20" s="24" t="s">
        <v>37</v>
      </c>
    </row>
    <row r="21" spans="1:7" s="21" customFormat="1" ht="18.75" customHeight="1">
      <c r="A21" s="6">
        <v>5</v>
      </c>
      <c r="B21" s="4" t="s">
        <v>16</v>
      </c>
      <c r="C21" s="62"/>
      <c r="D21" s="10"/>
      <c r="E21" s="10"/>
      <c r="F21" s="4">
        <f>F22</f>
        <v>12766800</v>
      </c>
      <c r="G21" s="23"/>
    </row>
    <row r="22" spans="1:7" s="21" customFormat="1" ht="24.75" customHeight="1">
      <c r="A22" s="8"/>
      <c r="B22" s="3"/>
      <c r="C22" s="62" t="s">
        <v>18</v>
      </c>
      <c r="D22" s="11"/>
      <c r="E22" s="12" t="s">
        <v>17</v>
      </c>
      <c r="F22" s="3">
        <v>12766800</v>
      </c>
      <c r="G22" s="24" t="s">
        <v>43</v>
      </c>
    </row>
    <row r="23" spans="1:7" s="21" customFormat="1" ht="18.75" customHeight="1">
      <c r="A23" s="6">
        <v>6</v>
      </c>
      <c r="B23" s="4" t="s">
        <v>44</v>
      </c>
      <c r="C23" s="7"/>
      <c r="D23" s="10"/>
      <c r="E23" s="10"/>
      <c r="F23" s="4">
        <f>F24</f>
        <v>767172</v>
      </c>
      <c r="G23" s="23"/>
    </row>
    <row r="24" spans="1:7" s="21" customFormat="1" ht="30.75" customHeight="1">
      <c r="A24" s="8"/>
      <c r="B24" s="3"/>
      <c r="C24" s="62" t="s">
        <v>38</v>
      </c>
      <c r="D24" s="11"/>
      <c r="E24" s="12" t="s">
        <v>8</v>
      </c>
      <c r="F24" s="3">
        <v>767172</v>
      </c>
      <c r="G24" s="24" t="s">
        <v>164</v>
      </c>
    </row>
    <row r="25" spans="1:7" s="61" customFormat="1" ht="20.25" customHeight="1">
      <c r="A25" s="6">
        <v>7</v>
      </c>
      <c r="B25" s="4" t="s">
        <v>11</v>
      </c>
      <c r="C25" s="7"/>
      <c r="D25" s="10"/>
      <c r="E25" s="10"/>
      <c r="F25" s="4">
        <f>SUM(F26:F27)</f>
        <v>5737600</v>
      </c>
      <c r="G25" s="23"/>
    </row>
    <row r="26" spans="1:7" s="21" customFormat="1" ht="35.25" customHeight="1">
      <c r="A26" s="8"/>
      <c r="B26" s="3"/>
      <c r="C26" s="63" t="s">
        <v>24</v>
      </c>
      <c r="D26" s="11"/>
      <c r="E26" s="64" t="s">
        <v>23</v>
      </c>
      <c r="F26" s="3">
        <v>5207600</v>
      </c>
      <c r="G26" s="24" t="s">
        <v>164</v>
      </c>
    </row>
    <row r="27" spans="1:7" s="21" customFormat="1" ht="30.75" customHeight="1">
      <c r="A27" s="8"/>
      <c r="B27" s="3"/>
      <c r="C27" s="62" t="s">
        <v>186</v>
      </c>
      <c r="D27" s="11"/>
      <c r="E27" s="12">
        <v>362</v>
      </c>
      <c r="F27" s="3">
        <v>530000</v>
      </c>
      <c r="G27" s="24" t="s">
        <v>164</v>
      </c>
    </row>
    <row r="28" spans="1:7" s="61" customFormat="1" ht="20.25" customHeight="1">
      <c r="A28" s="6">
        <v>8</v>
      </c>
      <c r="B28" s="4" t="s">
        <v>14</v>
      </c>
      <c r="C28" s="7"/>
      <c r="D28" s="10"/>
      <c r="E28" s="10"/>
      <c r="F28" s="4">
        <f>SUM(F29:F30)</f>
        <v>3602711</v>
      </c>
      <c r="G28" s="23"/>
    </row>
    <row r="29" spans="1:7" s="21" customFormat="1" ht="35.25" customHeight="1">
      <c r="A29" s="8"/>
      <c r="B29" s="3"/>
      <c r="C29" s="63" t="s">
        <v>24</v>
      </c>
      <c r="D29" s="11"/>
      <c r="E29" s="64" t="s">
        <v>23</v>
      </c>
      <c r="F29" s="3">
        <v>3592000</v>
      </c>
      <c r="G29" s="24" t="s">
        <v>164</v>
      </c>
    </row>
    <row r="30" spans="1:7" s="21" customFormat="1" ht="30.75" customHeight="1">
      <c r="A30" s="8"/>
      <c r="B30" s="3"/>
      <c r="C30" s="62" t="s">
        <v>187</v>
      </c>
      <c r="D30" s="11"/>
      <c r="E30" s="12">
        <v>341</v>
      </c>
      <c r="F30" s="3">
        <v>10711</v>
      </c>
      <c r="G30" s="24" t="s">
        <v>164</v>
      </c>
    </row>
    <row r="31" spans="1:7" s="21" customFormat="1" ht="18.75" customHeight="1">
      <c r="A31" s="6">
        <v>9</v>
      </c>
      <c r="B31" s="4" t="s">
        <v>39</v>
      </c>
      <c r="C31" s="7"/>
      <c r="D31" s="10"/>
      <c r="E31" s="10"/>
      <c r="F31" s="4">
        <f>F32</f>
        <v>1312500</v>
      </c>
      <c r="G31" s="23"/>
    </row>
    <row r="32" spans="1:7" s="21" customFormat="1" ht="52.5" customHeight="1">
      <c r="A32" s="8"/>
      <c r="B32" s="3"/>
      <c r="C32" s="63" t="s">
        <v>188</v>
      </c>
      <c r="D32" s="11"/>
      <c r="E32" s="12">
        <v>361</v>
      </c>
      <c r="F32" s="3">
        <v>1312500</v>
      </c>
      <c r="G32" s="24" t="s">
        <v>164</v>
      </c>
    </row>
    <row r="33" spans="1:7" s="21" customFormat="1" ht="18.75" customHeight="1">
      <c r="A33" s="6">
        <v>10</v>
      </c>
      <c r="B33" s="4" t="s">
        <v>40</v>
      </c>
      <c r="C33" s="7"/>
      <c r="D33" s="10"/>
      <c r="E33" s="10"/>
      <c r="F33" s="4">
        <f>F34</f>
        <v>26000</v>
      </c>
      <c r="G33" s="23"/>
    </row>
    <row r="34" spans="1:7" s="21" customFormat="1" ht="24.75" customHeight="1">
      <c r="A34" s="8"/>
      <c r="B34" s="3"/>
      <c r="C34" s="25" t="s">
        <v>189</v>
      </c>
      <c r="D34" s="11"/>
      <c r="E34" s="12">
        <v>361</v>
      </c>
      <c r="F34" s="3">
        <v>26000</v>
      </c>
      <c r="G34" s="24" t="s">
        <v>164</v>
      </c>
    </row>
    <row r="35" spans="1:7" s="21" customFormat="1" ht="18.75" customHeight="1">
      <c r="A35" s="6">
        <v>11</v>
      </c>
      <c r="B35" s="4" t="s">
        <v>41</v>
      </c>
      <c r="C35" s="7"/>
      <c r="D35" s="10"/>
      <c r="E35" s="10"/>
      <c r="F35" s="4">
        <f>F37+F36</f>
        <v>413000</v>
      </c>
      <c r="G35" s="23"/>
    </row>
    <row r="36" spans="1:7" s="21" customFormat="1" ht="37.5" customHeight="1">
      <c r="A36" s="8"/>
      <c r="B36" s="3"/>
      <c r="C36" s="63" t="s">
        <v>24</v>
      </c>
      <c r="D36" s="11"/>
      <c r="E36" s="12" t="s">
        <v>23</v>
      </c>
      <c r="F36" s="3">
        <v>215000</v>
      </c>
      <c r="G36" s="23" t="s">
        <v>164</v>
      </c>
    </row>
    <row r="37" spans="1:7" s="21" customFormat="1" ht="24.75" customHeight="1">
      <c r="A37" s="8"/>
      <c r="B37" s="3"/>
      <c r="C37" s="25" t="s">
        <v>190</v>
      </c>
      <c r="D37" s="11"/>
      <c r="E37" s="12">
        <v>361</v>
      </c>
      <c r="F37" s="3">
        <v>198000</v>
      </c>
      <c r="G37" s="24" t="s">
        <v>164</v>
      </c>
    </row>
    <row r="38" spans="1:7" s="21" customFormat="1" ht="18.75" customHeight="1">
      <c r="A38" s="6">
        <v>12</v>
      </c>
      <c r="B38" s="4" t="s">
        <v>20</v>
      </c>
      <c r="C38" s="7"/>
      <c r="D38" s="10"/>
      <c r="E38" s="10"/>
      <c r="F38" s="4">
        <f>F39</f>
        <v>6000</v>
      </c>
      <c r="G38" s="23"/>
    </row>
    <row r="39" spans="1:7" s="21" customFormat="1" ht="24.75" customHeight="1">
      <c r="A39" s="8"/>
      <c r="B39" s="3"/>
      <c r="C39" s="25" t="s">
        <v>190</v>
      </c>
      <c r="D39" s="11"/>
      <c r="E39" s="12">
        <v>361</v>
      </c>
      <c r="F39" s="3">
        <v>6000</v>
      </c>
      <c r="G39" s="24" t="s">
        <v>164</v>
      </c>
    </row>
    <row r="40" spans="1:7" s="21" customFormat="1" ht="18.75" customHeight="1">
      <c r="A40" s="6">
        <v>13</v>
      </c>
      <c r="B40" s="4" t="s">
        <v>42</v>
      </c>
      <c r="C40" s="7"/>
      <c r="D40" s="10"/>
      <c r="E40" s="10"/>
      <c r="F40" s="4">
        <f>F41+F42</f>
        <v>3659000</v>
      </c>
      <c r="G40" s="23"/>
    </row>
    <row r="41" spans="1:7" s="21" customFormat="1" ht="37.5" customHeight="1">
      <c r="A41" s="8"/>
      <c r="B41" s="3"/>
      <c r="C41" s="63" t="s">
        <v>24</v>
      </c>
      <c r="D41" s="11"/>
      <c r="E41" s="12" t="s">
        <v>23</v>
      </c>
      <c r="F41" s="3">
        <v>3509000</v>
      </c>
      <c r="G41" s="23" t="s">
        <v>164</v>
      </c>
    </row>
    <row r="42" spans="1:7" s="21" customFormat="1" ht="37.5" customHeight="1">
      <c r="A42" s="8"/>
      <c r="B42" s="3"/>
      <c r="C42" s="63" t="s">
        <v>190</v>
      </c>
      <c r="D42" s="11"/>
      <c r="E42" s="12">
        <v>361</v>
      </c>
      <c r="F42" s="3">
        <v>150000</v>
      </c>
      <c r="G42" s="23" t="s">
        <v>164</v>
      </c>
    </row>
    <row r="43" spans="1:7" s="68" customFormat="1" ht="24.75" customHeight="1">
      <c r="A43" s="65">
        <v>14</v>
      </c>
      <c r="B43" s="66" t="s">
        <v>46</v>
      </c>
      <c r="C43" s="66"/>
      <c r="D43" s="66"/>
      <c r="E43" s="65"/>
      <c r="F43" s="67">
        <f>F44+F46+F49+F53</f>
        <v>1092917519</v>
      </c>
      <c r="G43" s="66"/>
    </row>
    <row r="44" spans="1:7" s="72" customFormat="1" ht="16.5">
      <c r="A44" s="69"/>
      <c r="B44" s="70"/>
      <c r="C44" s="71" t="s">
        <v>47</v>
      </c>
      <c r="D44" s="71"/>
      <c r="E44" s="69"/>
      <c r="F44" s="67">
        <f>F45</f>
        <v>689700</v>
      </c>
      <c r="G44" s="70"/>
    </row>
    <row r="45" spans="1:7" s="72" customFormat="1" ht="16.5">
      <c r="A45" s="69"/>
      <c r="B45" s="70"/>
      <c r="C45" s="70" t="s">
        <v>48</v>
      </c>
      <c r="D45" s="70"/>
      <c r="E45" s="69">
        <v>133</v>
      </c>
      <c r="F45" s="73">
        <v>689700</v>
      </c>
      <c r="G45" s="28" t="s">
        <v>49</v>
      </c>
    </row>
    <row r="46" spans="1:7" s="72" customFormat="1" ht="16.5">
      <c r="A46" s="69"/>
      <c r="B46" s="70"/>
      <c r="C46" s="71" t="s">
        <v>50</v>
      </c>
      <c r="D46" s="71"/>
      <c r="E46" s="69"/>
      <c r="F46" s="67">
        <f>F47+F48</f>
        <v>1026383019</v>
      </c>
      <c r="G46" s="74"/>
    </row>
    <row r="47" spans="1:7" s="72" customFormat="1" ht="16.5">
      <c r="A47" s="69"/>
      <c r="B47" s="70"/>
      <c r="C47" s="70" t="s">
        <v>51</v>
      </c>
      <c r="D47" s="70"/>
      <c r="E47" s="69">
        <v>371</v>
      </c>
      <c r="F47" s="73">
        <v>22820000</v>
      </c>
      <c r="G47" s="28" t="s">
        <v>49</v>
      </c>
    </row>
    <row r="48" spans="1:7" s="72" customFormat="1" ht="31.5">
      <c r="A48" s="69"/>
      <c r="B48" s="70"/>
      <c r="C48" s="75" t="s">
        <v>52</v>
      </c>
      <c r="D48" s="75"/>
      <c r="E48" s="69">
        <v>398</v>
      </c>
      <c r="F48" s="73">
        <v>1003563019</v>
      </c>
      <c r="G48" s="29" t="s">
        <v>53</v>
      </c>
    </row>
    <row r="49" spans="1:7" s="68" customFormat="1" ht="18.75">
      <c r="A49" s="65"/>
      <c r="B49" s="66"/>
      <c r="C49" s="66" t="s">
        <v>54</v>
      </c>
      <c r="D49" s="66"/>
      <c r="E49" s="65"/>
      <c r="F49" s="67">
        <f>F50+F52</f>
        <v>55444800</v>
      </c>
      <c r="G49" s="76"/>
    </row>
    <row r="50" spans="1:7" s="72" customFormat="1" ht="18" customHeight="1">
      <c r="A50" s="69"/>
      <c r="B50" s="70"/>
      <c r="C50" s="30" t="s">
        <v>55</v>
      </c>
      <c r="D50" s="31"/>
      <c r="E50" s="69"/>
      <c r="F50" s="73">
        <f>F51</f>
        <v>53890000</v>
      </c>
      <c r="G50" s="74"/>
    </row>
    <row r="51" spans="1:7" s="72" customFormat="1" ht="47.25">
      <c r="A51" s="69"/>
      <c r="B51" s="70"/>
      <c r="C51" s="32" t="s">
        <v>56</v>
      </c>
      <c r="D51" s="69" t="s">
        <v>57</v>
      </c>
      <c r="E51" s="69">
        <v>398</v>
      </c>
      <c r="F51" s="73">
        <v>53890000</v>
      </c>
      <c r="G51" s="28" t="s">
        <v>49</v>
      </c>
    </row>
    <row r="52" spans="1:7" s="72" customFormat="1" ht="31.5">
      <c r="A52" s="69"/>
      <c r="B52" s="70"/>
      <c r="C52" s="33" t="s">
        <v>58</v>
      </c>
      <c r="D52" s="34" t="s">
        <v>59</v>
      </c>
      <c r="E52" s="69">
        <v>341</v>
      </c>
      <c r="F52" s="73">
        <v>1554800</v>
      </c>
      <c r="G52" s="28" t="s">
        <v>49</v>
      </c>
    </row>
    <row r="53" spans="1:7" s="72" customFormat="1" ht="31.5">
      <c r="A53" s="69"/>
      <c r="B53" s="70"/>
      <c r="C53" s="35" t="s">
        <v>60</v>
      </c>
      <c r="D53" s="75"/>
      <c r="E53" s="69"/>
      <c r="F53" s="67">
        <f>F54+F55</f>
        <v>10400000</v>
      </c>
      <c r="G53" s="74"/>
    </row>
    <row r="54" spans="1:7" s="72" customFormat="1" ht="16.5">
      <c r="A54" s="69"/>
      <c r="B54" s="70"/>
      <c r="C54" s="36" t="s">
        <v>61</v>
      </c>
      <c r="D54" s="69" t="s">
        <v>62</v>
      </c>
      <c r="E54" s="69">
        <v>372</v>
      </c>
      <c r="F54" s="73">
        <v>400000</v>
      </c>
      <c r="G54" s="28" t="s">
        <v>49</v>
      </c>
    </row>
    <row r="55" spans="1:7" s="72" customFormat="1" ht="16.5">
      <c r="A55" s="69"/>
      <c r="B55" s="70"/>
      <c r="C55" s="36" t="s">
        <v>63</v>
      </c>
      <c r="D55" s="69" t="s">
        <v>62</v>
      </c>
      <c r="E55" s="69">
        <v>141</v>
      </c>
      <c r="F55" s="73">
        <v>10000000</v>
      </c>
      <c r="G55" s="28" t="s">
        <v>49</v>
      </c>
    </row>
    <row r="56" spans="1:7" s="68" customFormat="1" ht="18.75">
      <c r="A56" s="65">
        <v>15</v>
      </c>
      <c r="B56" s="66" t="s">
        <v>184</v>
      </c>
      <c r="C56" s="37"/>
      <c r="D56" s="65"/>
      <c r="E56" s="65"/>
      <c r="F56" s="67">
        <f>F57+F59+F61+F64</f>
        <v>244547900</v>
      </c>
      <c r="G56" s="76"/>
    </row>
    <row r="57" spans="1:7" s="68" customFormat="1" ht="18.75">
      <c r="A57" s="65"/>
      <c r="B57" s="66"/>
      <c r="C57" s="37" t="s">
        <v>64</v>
      </c>
      <c r="D57" s="65"/>
      <c r="E57" s="65"/>
      <c r="F57" s="67">
        <f>F58</f>
        <v>1201400</v>
      </c>
      <c r="G57" s="76"/>
    </row>
    <row r="58" spans="1:7" s="72" customFormat="1" ht="16.5">
      <c r="A58" s="69"/>
      <c r="B58" s="70"/>
      <c r="C58" s="36" t="s">
        <v>65</v>
      </c>
      <c r="D58" s="69"/>
      <c r="E58" s="77" t="s">
        <v>23</v>
      </c>
      <c r="F58" s="73">
        <v>1201400</v>
      </c>
      <c r="G58" s="74" t="s">
        <v>66</v>
      </c>
    </row>
    <row r="59" spans="1:7" s="68" customFormat="1" ht="18.75">
      <c r="A59" s="65"/>
      <c r="B59" s="66"/>
      <c r="C59" s="37" t="s">
        <v>67</v>
      </c>
      <c r="D59" s="65"/>
      <c r="E59" s="78"/>
      <c r="F59" s="67">
        <f>F60</f>
        <v>5520000</v>
      </c>
      <c r="G59" s="76"/>
    </row>
    <row r="60" spans="1:7" s="72" customFormat="1" ht="37.5" customHeight="1">
      <c r="A60" s="69"/>
      <c r="B60" s="70"/>
      <c r="C60" s="59" t="s">
        <v>68</v>
      </c>
      <c r="D60" s="69"/>
      <c r="E60" s="69">
        <v>281</v>
      </c>
      <c r="F60" s="73">
        <v>5520000</v>
      </c>
      <c r="G60" s="28" t="s">
        <v>69</v>
      </c>
    </row>
    <row r="61" spans="1:7" s="68" customFormat="1" ht="18.75">
      <c r="A61" s="65"/>
      <c r="B61" s="66"/>
      <c r="C61" s="37" t="s">
        <v>70</v>
      </c>
      <c r="D61" s="65"/>
      <c r="E61" s="65"/>
      <c r="F61" s="67">
        <f>F62+F63</f>
        <v>6126500</v>
      </c>
      <c r="G61" s="76"/>
    </row>
    <row r="62" spans="1:7" s="72" customFormat="1" ht="16.5">
      <c r="A62" s="69"/>
      <c r="B62" s="70"/>
      <c r="C62" s="36" t="s">
        <v>71</v>
      </c>
      <c r="D62" s="69"/>
      <c r="E62" s="69">
        <v>283</v>
      </c>
      <c r="F62" s="73">
        <v>1067500</v>
      </c>
      <c r="G62" s="74" t="s">
        <v>72</v>
      </c>
    </row>
    <row r="63" spans="1:7" s="72" customFormat="1" ht="16.5">
      <c r="A63" s="69"/>
      <c r="B63" s="70"/>
      <c r="C63" s="36" t="s">
        <v>73</v>
      </c>
      <c r="D63" s="69"/>
      <c r="E63" s="69">
        <v>283</v>
      </c>
      <c r="F63" s="73">
        <v>5059000</v>
      </c>
      <c r="G63" s="74" t="s">
        <v>74</v>
      </c>
    </row>
    <row r="64" spans="1:7" s="72" customFormat="1" ht="16.5">
      <c r="A64" s="69"/>
      <c r="B64" s="70"/>
      <c r="C64" s="38" t="s">
        <v>75</v>
      </c>
      <c r="D64" s="75"/>
      <c r="E64" s="69"/>
      <c r="F64" s="67">
        <f>F65</f>
        <v>231700000</v>
      </c>
      <c r="G64" s="74"/>
    </row>
    <row r="65" spans="1:7" s="72" customFormat="1" ht="16.5">
      <c r="A65" s="69"/>
      <c r="B65" s="70"/>
      <c r="C65" s="39" t="s">
        <v>76</v>
      </c>
      <c r="D65" s="79" t="s">
        <v>77</v>
      </c>
      <c r="E65" s="69">
        <v>321</v>
      </c>
      <c r="F65" s="73">
        <v>231700000</v>
      </c>
      <c r="G65" s="74" t="s">
        <v>78</v>
      </c>
    </row>
    <row r="66" spans="1:7" s="68" customFormat="1" ht="18.75">
      <c r="A66" s="65">
        <v>16</v>
      </c>
      <c r="B66" s="66" t="s">
        <v>79</v>
      </c>
      <c r="C66" s="33"/>
      <c r="D66" s="66"/>
      <c r="E66" s="65"/>
      <c r="F66" s="67">
        <f>F67</f>
        <v>1686</v>
      </c>
      <c r="G66" s="76"/>
    </row>
    <row r="67" spans="1:7" s="72" customFormat="1" ht="31.5">
      <c r="A67" s="69"/>
      <c r="B67" s="70"/>
      <c r="C67" s="33" t="s">
        <v>80</v>
      </c>
      <c r="D67" s="70"/>
      <c r="E67" s="69">
        <v>341</v>
      </c>
      <c r="F67" s="73">
        <v>1686</v>
      </c>
      <c r="G67" s="28" t="s">
        <v>49</v>
      </c>
    </row>
    <row r="68" spans="1:7" s="68" customFormat="1" ht="18.75">
      <c r="A68" s="65">
        <v>17</v>
      </c>
      <c r="B68" s="66" t="s">
        <v>81</v>
      </c>
      <c r="C68" s="40"/>
      <c r="D68" s="66"/>
      <c r="E68" s="65"/>
      <c r="F68" s="67">
        <f>F69</f>
        <v>76600000</v>
      </c>
      <c r="G68" s="74"/>
    </row>
    <row r="69" spans="1:7" s="72" customFormat="1" ht="31.5">
      <c r="A69" s="69"/>
      <c r="B69" s="70"/>
      <c r="C69" s="41" t="s">
        <v>82</v>
      </c>
      <c r="D69" s="80"/>
      <c r="E69" s="81">
        <v>398</v>
      </c>
      <c r="F69" s="82">
        <v>76600000</v>
      </c>
      <c r="G69" s="74" t="s">
        <v>66</v>
      </c>
    </row>
    <row r="70" spans="1:7" s="68" customFormat="1" ht="18.75">
      <c r="A70" s="65">
        <v>18</v>
      </c>
      <c r="B70" s="66" t="s">
        <v>83</v>
      </c>
      <c r="C70" s="66"/>
      <c r="D70" s="66"/>
      <c r="E70" s="65"/>
      <c r="F70" s="67">
        <f>F71+F73</f>
        <v>30993855</v>
      </c>
      <c r="G70" s="76"/>
    </row>
    <row r="71" spans="1:7" s="72" customFormat="1" ht="16.5">
      <c r="A71" s="69"/>
      <c r="B71" s="70"/>
      <c r="C71" s="37" t="s">
        <v>64</v>
      </c>
      <c r="D71" s="65"/>
      <c r="E71" s="65"/>
      <c r="F71" s="67">
        <f>F72</f>
        <v>4725200</v>
      </c>
      <c r="G71" s="74"/>
    </row>
    <row r="72" spans="1:7" s="72" customFormat="1" ht="16.5">
      <c r="A72" s="69"/>
      <c r="B72" s="70"/>
      <c r="C72" s="36" t="s">
        <v>65</v>
      </c>
      <c r="D72" s="69"/>
      <c r="E72" s="77" t="s">
        <v>23</v>
      </c>
      <c r="F72" s="73">
        <v>4725200</v>
      </c>
      <c r="G72" s="74" t="s">
        <v>66</v>
      </c>
    </row>
    <row r="73" spans="1:7" s="68" customFormat="1" ht="18.75">
      <c r="A73" s="65"/>
      <c r="B73" s="66"/>
      <c r="C73" s="37" t="s">
        <v>84</v>
      </c>
      <c r="D73" s="65"/>
      <c r="E73" s="78"/>
      <c r="F73" s="67">
        <f>F74</f>
        <v>26268655</v>
      </c>
      <c r="G73" s="76"/>
    </row>
    <row r="74" spans="1:7" s="72" customFormat="1" ht="16.5">
      <c r="A74" s="69"/>
      <c r="B74" s="70"/>
      <c r="C74" s="36" t="s">
        <v>85</v>
      </c>
      <c r="D74" s="69"/>
      <c r="E74" s="77">
        <v>191</v>
      </c>
      <c r="F74" s="73">
        <v>26268655</v>
      </c>
      <c r="G74" s="74" t="s">
        <v>86</v>
      </c>
    </row>
    <row r="75" spans="1:7" s="68" customFormat="1" ht="18.75">
      <c r="A75" s="65">
        <v>19</v>
      </c>
      <c r="B75" s="66" t="s">
        <v>87</v>
      </c>
      <c r="C75" s="37"/>
      <c r="D75" s="65"/>
      <c r="E75" s="78"/>
      <c r="F75" s="67">
        <f>F76+F79+F82</f>
        <v>563095551</v>
      </c>
      <c r="G75" s="76"/>
    </row>
    <row r="76" spans="1:7" s="68" customFormat="1" ht="18.75">
      <c r="A76" s="65"/>
      <c r="B76" s="66"/>
      <c r="C76" s="42" t="s">
        <v>88</v>
      </c>
      <c r="D76" s="65"/>
      <c r="E76" s="78"/>
      <c r="F76" s="67">
        <f>F77+F78</f>
        <v>5900000</v>
      </c>
      <c r="G76" s="76"/>
    </row>
    <row r="77" spans="1:7" s="72" customFormat="1" ht="16.5">
      <c r="A77" s="69"/>
      <c r="B77" s="70"/>
      <c r="C77" s="43" t="s">
        <v>89</v>
      </c>
      <c r="D77" s="69"/>
      <c r="E77" s="77">
        <v>281</v>
      </c>
      <c r="F77" s="73">
        <v>1500000</v>
      </c>
      <c r="G77" s="74" t="s">
        <v>49</v>
      </c>
    </row>
    <row r="78" spans="1:7" s="72" customFormat="1" ht="16.5">
      <c r="A78" s="69"/>
      <c r="B78" s="70"/>
      <c r="C78" s="44" t="s">
        <v>90</v>
      </c>
      <c r="D78" s="69"/>
      <c r="E78" s="77">
        <v>281</v>
      </c>
      <c r="F78" s="73">
        <v>4400000</v>
      </c>
      <c r="G78" s="74" t="s">
        <v>91</v>
      </c>
    </row>
    <row r="79" spans="1:7" s="72" customFormat="1" ht="16.5">
      <c r="A79" s="69"/>
      <c r="B79" s="70"/>
      <c r="C79" s="37" t="s">
        <v>67</v>
      </c>
      <c r="D79" s="69"/>
      <c r="E79" s="77"/>
      <c r="F79" s="67">
        <f>F80+F81</f>
        <v>556319851</v>
      </c>
      <c r="G79" s="74"/>
    </row>
    <row r="80" spans="1:7" s="72" customFormat="1" ht="16.5">
      <c r="A80" s="69"/>
      <c r="B80" s="70"/>
      <c r="C80" s="44" t="s">
        <v>92</v>
      </c>
      <c r="D80" s="69"/>
      <c r="E80" s="77">
        <v>281</v>
      </c>
      <c r="F80" s="73">
        <f>(147363863+21518690)</f>
        <v>168882553</v>
      </c>
      <c r="G80" s="74" t="s">
        <v>93</v>
      </c>
    </row>
    <row r="81" spans="1:7" s="72" customFormat="1" ht="30">
      <c r="A81" s="69"/>
      <c r="B81" s="70"/>
      <c r="C81" s="45" t="s">
        <v>94</v>
      </c>
      <c r="D81" s="69"/>
      <c r="E81" s="77">
        <v>281</v>
      </c>
      <c r="F81" s="73">
        <f>338209218+49229000-920</f>
        <v>387437298</v>
      </c>
      <c r="G81" s="29" t="s">
        <v>95</v>
      </c>
    </row>
    <row r="82" spans="1:7" s="72" customFormat="1" ht="16.5">
      <c r="A82" s="69"/>
      <c r="B82" s="70"/>
      <c r="C82" s="42" t="s">
        <v>75</v>
      </c>
      <c r="D82" s="69"/>
      <c r="E82" s="77"/>
      <c r="F82" s="67">
        <f>F83</f>
        <v>875700</v>
      </c>
      <c r="G82" s="74"/>
    </row>
    <row r="83" spans="1:7" s="72" customFormat="1" ht="31.5">
      <c r="A83" s="69"/>
      <c r="B83" s="70"/>
      <c r="C83" s="33" t="s">
        <v>96</v>
      </c>
      <c r="D83" s="77" t="s">
        <v>77</v>
      </c>
      <c r="E83" s="77">
        <v>281</v>
      </c>
      <c r="F83" s="73">
        <v>875700</v>
      </c>
      <c r="G83" s="74" t="s">
        <v>97</v>
      </c>
    </row>
    <row r="84" spans="1:7" s="68" customFormat="1" ht="18.75">
      <c r="A84" s="65">
        <v>20</v>
      </c>
      <c r="B84" s="66" t="s">
        <v>185</v>
      </c>
      <c r="C84" s="40"/>
      <c r="D84" s="78"/>
      <c r="E84" s="78"/>
      <c r="F84" s="67">
        <f>F85</f>
        <v>4758858000</v>
      </c>
      <c r="G84" s="76"/>
    </row>
    <row r="85" spans="1:7" s="68" customFormat="1" ht="18.75">
      <c r="A85" s="65"/>
      <c r="B85" s="66"/>
      <c r="C85" s="40" t="s">
        <v>98</v>
      </c>
      <c r="D85" s="78"/>
      <c r="E85" s="78"/>
      <c r="F85" s="67">
        <f>F86+F87+F90+F92+F93</f>
        <v>4758858000</v>
      </c>
      <c r="G85" s="76"/>
    </row>
    <row r="86" spans="1:7" s="72" customFormat="1" ht="16.5">
      <c r="A86" s="69"/>
      <c r="B86" s="70"/>
      <c r="C86" s="46" t="s">
        <v>99</v>
      </c>
      <c r="D86" s="77"/>
      <c r="E86" s="77" t="s">
        <v>100</v>
      </c>
      <c r="F86" s="73">
        <v>1293715000</v>
      </c>
      <c r="G86" s="74" t="s">
        <v>101</v>
      </c>
    </row>
    <row r="87" spans="1:7" s="72" customFormat="1" ht="16.5">
      <c r="A87" s="69"/>
      <c r="B87" s="70"/>
      <c r="C87" s="46" t="s">
        <v>102</v>
      </c>
      <c r="D87" s="77"/>
      <c r="E87" s="77" t="s">
        <v>103</v>
      </c>
      <c r="F87" s="73">
        <f>F88+F89</f>
        <v>1056115000</v>
      </c>
      <c r="G87" s="74" t="s">
        <v>101</v>
      </c>
    </row>
    <row r="88" spans="1:7" s="88" customFormat="1" ht="18.75">
      <c r="A88" s="83"/>
      <c r="B88" s="84"/>
      <c r="C88" s="47" t="s">
        <v>104</v>
      </c>
      <c r="D88" s="83"/>
      <c r="E88" s="85"/>
      <c r="F88" s="86">
        <v>973115000</v>
      </c>
      <c r="G88" s="87"/>
    </row>
    <row r="89" spans="1:7" s="88" customFormat="1" ht="30.75">
      <c r="A89" s="83"/>
      <c r="B89" s="84"/>
      <c r="C89" s="96" t="s">
        <v>192</v>
      </c>
      <c r="D89" s="83"/>
      <c r="E89" s="85"/>
      <c r="F89" s="86">
        <v>83000000</v>
      </c>
      <c r="G89" s="87"/>
    </row>
    <row r="90" spans="1:7" s="72" customFormat="1" ht="30">
      <c r="A90" s="69"/>
      <c r="B90" s="70"/>
      <c r="C90" s="97" t="s">
        <v>105</v>
      </c>
      <c r="D90" s="69"/>
      <c r="E90" s="77" t="s">
        <v>100</v>
      </c>
      <c r="F90" s="73">
        <f>F91</f>
        <v>1689254000</v>
      </c>
      <c r="G90" s="74" t="s">
        <v>101</v>
      </c>
    </row>
    <row r="91" spans="1:7" s="88" customFormat="1" ht="18.75">
      <c r="A91" s="83"/>
      <c r="B91" s="84"/>
      <c r="C91" s="47" t="s">
        <v>106</v>
      </c>
      <c r="D91" s="83"/>
      <c r="E91" s="85"/>
      <c r="F91" s="86">
        <v>1689254000</v>
      </c>
      <c r="G91" s="87"/>
    </row>
    <row r="92" spans="1:7" s="72" customFormat="1" ht="16.5">
      <c r="A92" s="69"/>
      <c r="B92" s="70"/>
      <c r="C92" s="46" t="s">
        <v>107</v>
      </c>
      <c r="D92" s="69"/>
      <c r="E92" s="77" t="s">
        <v>100</v>
      </c>
      <c r="F92" s="73">
        <v>713198000</v>
      </c>
      <c r="G92" s="74" t="s">
        <v>101</v>
      </c>
    </row>
    <row r="93" spans="1:7" s="72" customFormat="1" ht="16.5">
      <c r="A93" s="69"/>
      <c r="B93" s="70"/>
      <c r="C93" s="46" t="s">
        <v>108</v>
      </c>
      <c r="D93" s="69"/>
      <c r="E93" s="77" t="s">
        <v>100</v>
      </c>
      <c r="F93" s="73">
        <v>6576000</v>
      </c>
      <c r="G93" s="74" t="s">
        <v>101</v>
      </c>
    </row>
    <row r="94" spans="1:7" s="68" customFormat="1" ht="18.75">
      <c r="A94" s="65">
        <v>21</v>
      </c>
      <c r="B94" s="66" t="s">
        <v>109</v>
      </c>
      <c r="C94" s="48"/>
      <c r="D94" s="65"/>
      <c r="E94" s="78"/>
      <c r="F94" s="49">
        <f>F95+F123+F132+F145+F151+F153</f>
        <v>13889516000</v>
      </c>
      <c r="G94" s="89"/>
    </row>
    <row r="95" spans="1:7" s="68" customFormat="1" ht="18.75">
      <c r="A95" s="65"/>
      <c r="B95" s="66"/>
      <c r="C95" s="4" t="s">
        <v>110</v>
      </c>
      <c r="D95" s="65"/>
      <c r="E95" s="50"/>
      <c r="F95" s="49">
        <f>SUM(F96:F122)</f>
        <v>7916684000</v>
      </c>
      <c r="G95" s="51"/>
    </row>
    <row r="96" spans="1:7" s="68" customFormat="1" ht="18.75">
      <c r="A96" s="65"/>
      <c r="B96" s="66"/>
      <c r="C96" s="52" t="s">
        <v>111</v>
      </c>
      <c r="D96" s="65"/>
      <c r="E96" s="53">
        <v>292</v>
      </c>
      <c r="F96" s="54">
        <v>26707000</v>
      </c>
      <c r="G96" s="24" t="s">
        <v>112</v>
      </c>
    </row>
    <row r="97" spans="1:7" s="68" customFormat="1" ht="18.75">
      <c r="A97" s="65"/>
      <c r="B97" s="66"/>
      <c r="C97" s="52" t="s">
        <v>113</v>
      </c>
      <c r="D97" s="65"/>
      <c r="E97" s="53">
        <v>292</v>
      </c>
      <c r="F97" s="54">
        <v>46771000</v>
      </c>
      <c r="G97" s="24" t="s">
        <v>112</v>
      </c>
    </row>
    <row r="98" spans="1:7" s="68" customFormat="1" ht="32.25">
      <c r="A98" s="65"/>
      <c r="B98" s="66"/>
      <c r="C98" s="52" t="s">
        <v>114</v>
      </c>
      <c r="D98" s="65"/>
      <c r="E98" s="53">
        <v>292</v>
      </c>
      <c r="F98" s="54">
        <v>266000000</v>
      </c>
      <c r="G98" s="24" t="s">
        <v>115</v>
      </c>
    </row>
    <row r="99" spans="1:7" s="68" customFormat="1" ht="18.75">
      <c r="A99" s="65"/>
      <c r="B99" s="66"/>
      <c r="C99" s="52" t="s">
        <v>116</v>
      </c>
      <c r="D99" s="65"/>
      <c r="E99" s="53">
        <v>292</v>
      </c>
      <c r="F99" s="54">
        <v>95766000</v>
      </c>
      <c r="G99" s="24" t="s">
        <v>117</v>
      </c>
    </row>
    <row r="100" spans="1:7" s="68" customFormat="1" ht="32.25">
      <c r="A100" s="65"/>
      <c r="B100" s="66"/>
      <c r="C100" s="52" t="s">
        <v>118</v>
      </c>
      <c r="D100" s="65"/>
      <c r="E100" s="53">
        <v>292</v>
      </c>
      <c r="F100" s="54">
        <v>253000000</v>
      </c>
      <c r="G100" s="24" t="s">
        <v>119</v>
      </c>
    </row>
    <row r="101" spans="1:7" s="68" customFormat="1" ht="32.25">
      <c r="A101" s="65"/>
      <c r="B101" s="66"/>
      <c r="C101" s="52" t="s">
        <v>120</v>
      </c>
      <c r="D101" s="65"/>
      <c r="E101" s="53">
        <v>292</v>
      </c>
      <c r="F101" s="54">
        <v>126000000</v>
      </c>
      <c r="G101" s="24" t="s">
        <v>119</v>
      </c>
    </row>
    <row r="102" spans="1:7" s="68" customFormat="1" ht="32.25">
      <c r="A102" s="65"/>
      <c r="B102" s="66"/>
      <c r="C102" s="52" t="s">
        <v>121</v>
      </c>
      <c r="D102" s="65"/>
      <c r="E102" s="53">
        <v>292</v>
      </c>
      <c r="F102" s="54">
        <v>139826000</v>
      </c>
      <c r="G102" s="24" t="s">
        <v>119</v>
      </c>
    </row>
    <row r="103" spans="1:7" s="68" customFormat="1" ht="18.75">
      <c r="A103" s="65"/>
      <c r="B103" s="66"/>
      <c r="C103" s="52" t="s">
        <v>122</v>
      </c>
      <c r="D103" s="65"/>
      <c r="E103" s="53">
        <v>292</v>
      </c>
      <c r="F103" s="54">
        <v>35199000</v>
      </c>
      <c r="G103" s="24" t="s">
        <v>112</v>
      </c>
    </row>
    <row r="104" spans="1:7" s="68" customFormat="1" ht="32.25">
      <c r="A104" s="65"/>
      <c r="B104" s="66"/>
      <c r="C104" s="52" t="s">
        <v>123</v>
      </c>
      <c r="D104" s="65"/>
      <c r="E104" s="53">
        <v>292</v>
      </c>
      <c r="F104" s="54">
        <v>76158000</v>
      </c>
      <c r="G104" s="24" t="s">
        <v>119</v>
      </c>
    </row>
    <row r="105" spans="1:7" s="68" customFormat="1" ht="32.25">
      <c r="A105" s="65"/>
      <c r="B105" s="66"/>
      <c r="C105" s="52" t="s">
        <v>124</v>
      </c>
      <c r="D105" s="65"/>
      <c r="E105" s="53">
        <v>292</v>
      </c>
      <c r="F105" s="54">
        <v>71085000</v>
      </c>
      <c r="G105" s="24" t="s">
        <v>119</v>
      </c>
    </row>
    <row r="106" spans="1:7" s="68" customFormat="1" ht="32.25">
      <c r="A106" s="65"/>
      <c r="B106" s="66"/>
      <c r="C106" s="52" t="s">
        <v>125</v>
      </c>
      <c r="D106" s="65"/>
      <c r="E106" s="53">
        <v>292</v>
      </c>
      <c r="F106" s="54">
        <v>191389000</v>
      </c>
      <c r="G106" s="24" t="s">
        <v>119</v>
      </c>
    </row>
    <row r="107" spans="1:7" s="72" customFormat="1" ht="31.5">
      <c r="A107" s="69"/>
      <c r="B107" s="70"/>
      <c r="C107" s="52" t="s">
        <v>126</v>
      </c>
      <c r="D107" s="81"/>
      <c r="E107" s="53">
        <v>292</v>
      </c>
      <c r="F107" s="54">
        <v>27696000</v>
      </c>
      <c r="G107" s="24" t="s">
        <v>119</v>
      </c>
    </row>
    <row r="108" spans="1:7" s="72" customFormat="1" ht="31.5">
      <c r="A108" s="69"/>
      <c r="B108" s="70"/>
      <c r="C108" s="52" t="s">
        <v>127</v>
      </c>
      <c r="D108" s="81"/>
      <c r="E108" s="53">
        <v>292</v>
      </c>
      <c r="F108" s="54">
        <v>97492000</v>
      </c>
      <c r="G108" s="24" t="s">
        <v>119</v>
      </c>
    </row>
    <row r="109" spans="1:7" s="72" customFormat="1" ht="31.5">
      <c r="A109" s="69"/>
      <c r="B109" s="70"/>
      <c r="C109" s="52" t="s">
        <v>128</v>
      </c>
      <c r="D109" s="81"/>
      <c r="E109" s="53">
        <v>292</v>
      </c>
      <c r="F109" s="54">
        <v>1440464000</v>
      </c>
      <c r="G109" s="24" t="s">
        <v>129</v>
      </c>
    </row>
    <row r="110" spans="1:7" s="72" customFormat="1" ht="31.5">
      <c r="A110" s="69"/>
      <c r="B110" s="70"/>
      <c r="C110" s="52" t="s">
        <v>130</v>
      </c>
      <c r="D110" s="81"/>
      <c r="E110" s="53">
        <v>292</v>
      </c>
      <c r="F110" s="54">
        <v>72112000</v>
      </c>
      <c r="G110" s="24" t="s">
        <v>119</v>
      </c>
    </row>
    <row r="111" spans="1:7" s="72" customFormat="1" ht="47.25">
      <c r="A111" s="69"/>
      <c r="B111" s="70"/>
      <c r="C111" s="52" t="s">
        <v>131</v>
      </c>
      <c r="D111" s="81"/>
      <c r="E111" s="53">
        <v>292</v>
      </c>
      <c r="F111" s="54">
        <v>474647000</v>
      </c>
      <c r="G111" s="24" t="s">
        <v>132</v>
      </c>
    </row>
    <row r="112" spans="1:7" s="72" customFormat="1" ht="16.5">
      <c r="A112" s="69"/>
      <c r="B112" s="70"/>
      <c r="C112" s="52" t="s">
        <v>133</v>
      </c>
      <c r="D112" s="81"/>
      <c r="E112" s="53">
        <v>292</v>
      </c>
      <c r="F112" s="54">
        <v>855376000</v>
      </c>
      <c r="G112" s="24" t="s">
        <v>134</v>
      </c>
    </row>
    <row r="113" spans="1:7" s="72" customFormat="1" ht="31.5">
      <c r="A113" s="69"/>
      <c r="B113" s="70"/>
      <c r="C113" s="52" t="s">
        <v>135</v>
      </c>
      <c r="D113" s="81"/>
      <c r="E113" s="53">
        <v>292</v>
      </c>
      <c r="F113" s="54">
        <v>101732000</v>
      </c>
      <c r="G113" s="24" t="s">
        <v>136</v>
      </c>
    </row>
    <row r="114" spans="1:7" s="72" customFormat="1" ht="31.5">
      <c r="A114" s="69"/>
      <c r="B114" s="70"/>
      <c r="C114" s="52" t="s">
        <v>137</v>
      </c>
      <c r="D114" s="81"/>
      <c r="E114" s="53">
        <v>292</v>
      </c>
      <c r="F114" s="54">
        <v>21848000</v>
      </c>
      <c r="G114" s="24" t="s">
        <v>119</v>
      </c>
    </row>
    <row r="115" spans="1:7" s="72" customFormat="1" ht="31.5">
      <c r="A115" s="69"/>
      <c r="B115" s="70"/>
      <c r="C115" s="52" t="s">
        <v>138</v>
      </c>
      <c r="D115" s="81"/>
      <c r="E115" s="53">
        <v>292</v>
      </c>
      <c r="F115" s="54">
        <v>202335000</v>
      </c>
      <c r="G115" s="24" t="s">
        <v>129</v>
      </c>
    </row>
    <row r="116" spans="1:7" s="72" customFormat="1" ht="31.5">
      <c r="A116" s="69"/>
      <c r="B116" s="70"/>
      <c r="C116" s="52" t="s">
        <v>139</v>
      </c>
      <c r="D116" s="81"/>
      <c r="E116" s="53">
        <v>292</v>
      </c>
      <c r="F116" s="54">
        <v>353752000</v>
      </c>
      <c r="G116" s="24" t="s">
        <v>119</v>
      </c>
    </row>
    <row r="117" spans="1:7" s="72" customFormat="1" ht="31.5">
      <c r="A117" s="69"/>
      <c r="B117" s="70"/>
      <c r="C117" s="52" t="s">
        <v>140</v>
      </c>
      <c r="D117" s="81"/>
      <c r="E117" s="53">
        <v>292</v>
      </c>
      <c r="F117" s="54">
        <v>481796000</v>
      </c>
      <c r="G117" s="24" t="s">
        <v>119</v>
      </c>
    </row>
    <row r="118" spans="1:7" s="72" customFormat="1" ht="47.25">
      <c r="A118" s="69"/>
      <c r="B118" s="70"/>
      <c r="C118" s="52" t="s">
        <v>141</v>
      </c>
      <c r="D118" s="81"/>
      <c r="E118" s="53">
        <v>292</v>
      </c>
      <c r="F118" s="54">
        <v>732921000</v>
      </c>
      <c r="G118" s="24" t="s">
        <v>142</v>
      </c>
    </row>
    <row r="119" spans="1:7" s="72" customFormat="1" ht="47.25">
      <c r="A119" s="69"/>
      <c r="B119" s="70"/>
      <c r="C119" s="52" t="s">
        <v>143</v>
      </c>
      <c r="D119" s="81"/>
      <c r="E119" s="53">
        <v>292</v>
      </c>
      <c r="F119" s="54">
        <f>1910333000-1500000000</f>
        <v>410333000</v>
      </c>
      <c r="G119" s="24" t="s">
        <v>142</v>
      </c>
    </row>
    <row r="120" spans="1:7" s="68" customFormat="1" ht="32.25">
      <c r="A120" s="65"/>
      <c r="B120" s="66"/>
      <c r="C120" s="52" t="s">
        <v>144</v>
      </c>
      <c r="D120" s="65"/>
      <c r="E120" s="53">
        <v>292</v>
      </c>
      <c r="F120" s="54">
        <v>442738000</v>
      </c>
      <c r="G120" s="24" t="s">
        <v>142</v>
      </c>
    </row>
    <row r="121" spans="1:7" s="91" customFormat="1" ht="31.5">
      <c r="A121" s="81"/>
      <c r="B121" s="80"/>
      <c r="C121" s="52" t="s">
        <v>145</v>
      </c>
      <c r="D121" s="90"/>
      <c r="E121" s="53">
        <v>292</v>
      </c>
      <c r="F121" s="54">
        <v>45710000</v>
      </c>
      <c r="G121" s="24" t="s">
        <v>196</v>
      </c>
    </row>
    <row r="122" spans="1:7" s="91" customFormat="1" ht="18.75">
      <c r="A122" s="81"/>
      <c r="B122" s="80"/>
      <c r="C122" s="52" t="s">
        <v>146</v>
      </c>
      <c r="D122" s="90"/>
      <c r="E122" s="53">
        <v>292</v>
      </c>
      <c r="F122" s="54">
        <v>827831000</v>
      </c>
      <c r="G122" s="24" t="s">
        <v>147</v>
      </c>
    </row>
    <row r="123" spans="1:7" s="91" customFormat="1" ht="18.75">
      <c r="A123" s="81"/>
      <c r="B123" s="80"/>
      <c r="C123" s="42" t="s">
        <v>70</v>
      </c>
      <c r="D123" s="81"/>
      <c r="E123" s="55"/>
      <c r="F123" s="49">
        <f>SUM(F124:F131)</f>
        <v>455822367</v>
      </c>
      <c r="G123" s="24"/>
    </row>
    <row r="124" spans="1:7" s="91" customFormat="1" ht="31.5">
      <c r="A124" s="81"/>
      <c r="B124" s="80"/>
      <c r="C124" s="52" t="s">
        <v>148</v>
      </c>
      <c r="D124" s="81"/>
      <c r="E124" s="56">
        <v>283</v>
      </c>
      <c r="F124" s="54">
        <v>29647000</v>
      </c>
      <c r="G124" s="24" t="s">
        <v>149</v>
      </c>
    </row>
    <row r="125" spans="1:7" s="91" customFormat="1" ht="31.5">
      <c r="A125" s="81"/>
      <c r="B125" s="80"/>
      <c r="C125" s="52" t="s">
        <v>150</v>
      </c>
      <c r="D125" s="81"/>
      <c r="E125" s="56">
        <v>283</v>
      </c>
      <c r="F125" s="54">
        <v>38220000</v>
      </c>
      <c r="G125" s="24" t="s">
        <v>112</v>
      </c>
    </row>
    <row r="126" spans="1:7" s="91" customFormat="1" ht="31.5">
      <c r="A126" s="81"/>
      <c r="B126" s="80"/>
      <c r="C126" s="52" t="s">
        <v>151</v>
      </c>
      <c r="D126" s="81"/>
      <c r="E126" s="56">
        <v>283</v>
      </c>
      <c r="F126" s="54">
        <v>76670000</v>
      </c>
      <c r="G126" s="24" t="s">
        <v>112</v>
      </c>
    </row>
    <row r="127" spans="1:7" s="91" customFormat="1" ht="18.75">
      <c r="A127" s="81"/>
      <c r="B127" s="80"/>
      <c r="C127" s="52" t="s">
        <v>152</v>
      </c>
      <c r="D127" s="81"/>
      <c r="E127" s="56">
        <v>283</v>
      </c>
      <c r="F127" s="54">
        <v>240317000</v>
      </c>
      <c r="G127" s="24" t="s">
        <v>112</v>
      </c>
    </row>
    <row r="128" spans="1:7" s="68" customFormat="1" ht="18.75">
      <c r="A128" s="65"/>
      <c r="B128" s="66"/>
      <c r="C128" s="52" t="s">
        <v>153</v>
      </c>
      <c r="D128" s="65"/>
      <c r="E128" s="56">
        <v>283</v>
      </c>
      <c r="F128" s="54">
        <v>8892367</v>
      </c>
      <c r="G128" s="24" t="s">
        <v>112</v>
      </c>
    </row>
    <row r="129" spans="1:7" s="68" customFormat="1" ht="31.5">
      <c r="A129" s="65"/>
      <c r="B129" s="66"/>
      <c r="C129" s="52" t="s">
        <v>154</v>
      </c>
      <c r="D129" s="65"/>
      <c r="E129" s="56">
        <v>283</v>
      </c>
      <c r="F129" s="54">
        <v>26000</v>
      </c>
      <c r="G129" s="24" t="s">
        <v>155</v>
      </c>
    </row>
    <row r="130" spans="1:7" s="68" customFormat="1" ht="31.5">
      <c r="A130" s="65"/>
      <c r="B130" s="66"/>
      <c r="C130" s="52" t="s">
        <v>156</v>
      </c>
      <c r="D130" s="65"/>
      <c r="E130" s="56">
        <v>283</v>
      </c>
      <c r="F130" s="54">
        <v>44481000</v>
      </c>
      <c r="G130" s="24" t="s">
        <v>112</v>
      </c>
    </row>
    <row r="131" spans="1:7" s="68" customFormat="1" ht="32.25">
      <c r="A131" s="65"/>
      <c r="B131" s="66"/>
      <c r="C131" s="52" t="s">
        <v>157</v>
      </c>
      <c r="D131" s="65"/>
      <c r="E131" s="56">
        <v>283</v>
      </c>
      <c r="F131" s="54">
        <v>17569000</v>
      </c>
      <c r="G131" s="24" t="s">
        <v>119</v>
      </c>
    </row>
    <row r="132" spans="1:7" s="91" customFormat="1" ht="18.75">
      <c r="A132" s="81"/>
      <c r="B132" s="80"/>
      <c r="C132" s="42" t="s">
        <v>158</v>
      </c>
      <c r="D132" s="90"/>
      <c r="E132" s="55"/>
      <c r="F132" s="49">
        <f>SUM(F133:F144)</f>
        <v>3351781000</v>
      </c>
      <c r="G132" s="24"/>
    </row>
    <row r="133" spans="1:7" s="72" customFormat="1" ht="31.5">
      <c r="A133" s="92"/>
      <c r="B133" s="93"/>
      <c r="C133" s="52" t="s">
        <v>159</v>
      </c>
      <c r="D133" s="93"/>
      <c r="E133" s="57" t="s">
        <v>103</v>
      </c>
      <c r="F133" s="54">
        <v>131310000</v>
      </c>
      <c r="G133" s="24" t="s">
        <v>193</v>
      </c>
    </row>
    <row r="134" spans="1:7" s="72" customFormat="1" ht="16.5">
      <c r="A134" s="92"/>
      <c r="B134" s="93"/>
      <c r="C134" s="52" t="s">
        <v>160</v>
      </c>
      <c r="D134" s="93"/>
      <c r="E134" s="57" t="s">
        <v>161</v>
      </c>
      <c r="F134" s="54">
        <v>608404000</v>
      </c>
      <c r="G134" s="24" t="s">
        <v>194</v>
      </c>
    </row>
    <row r="135" spans="1:7" s="72" customFormat="1" ht="31.5">
      <c r="A135" s="92"/>
      <c r="B135" s="93"/>
      <c r="C135" s="52" t="s">
        <v>162</v>
      </c>
      <c r="D135" s="93"/>
      <c r="E135" s="57" t="s">
        <v>100</v>
      </c>
      <c r="F135" s="54">
        <v>11758000</v>
      </c>
      <c r="G135" s="24" t="s">
        <v>119</v>
      </c>
    </row>
    <row r="136" spans="1:7" s="72" customFormat="1" ht="31.5">
      <c r="A136" s="92"/>
      <c r="B136" s="93"/>
      <c r="C136" s="52" t="s">
        <v>163</v>
      </c>
      <c r="D136" s="93"/>
      <c r="E136" s="57" t="s">
        <v>8</v>
      </c>
      <c r="F136" s="54">
        <v>16827000</v>
      </c>
      <c r="G136" s="24" t="s">
        <v>164</v>
      </c>
    </row>
    <row r="137" spans="1:7" s="72" customFormat="1" ht="31.5">
      <c r="A137" s="92"/>
      <c r="B137" s="93"/>
      <c r="C137" s="52" t="s">
        <v>165</v>
      </c>
      <c r="D137" s="93"/>
      <c r="E137" s="56">
        <v>311</v>
      </c>
      <c r="F137" s="54">
        <v>85469000</v>
      </c>
      <c r="G137" s="24" t="s">
        <v>112</v>
      </c>
    </row>
    <row r="138" spans="1:7" s="91" customFormat="1" ht="47.25">
      <c r="A138" s="81"/>
      <c r="B138" s="80"/>
      <c r="C138" s="52" t="s">
        <v>166</v>
      </c>
      <c r="D138" s="80"/>
      <c r="E138" s="56">
        <v>312</v>
      </c>
      <c r="F138" s="54">
        <v>58106000</v>
      </c>
      <c r="G138" s="24" t="s">
        <v>119</v>
      </c>
    </row>
    <row r="139" spans="1:7" s="91" customFormat="1" ht="31.5">
      <c r="A139" s="81"/>
      <c r="B139" s="80"/>
      <c r="C139" s="52" t="s">
        <v>167</v>
      </c>
      <c r="D139" s="81"/>
      <c r="E139" s="56">
        <v>332</v>
      </c>
      <c r="F139" s="54">
        <v>334625000</v>
      </c>
      <c r="G139" s="24" t="s">
        <v>155</v>
      </c>
    </row>
    <row r="140" spans="1:7" s="72" customFormat="1" ht="31.5">
      <c r="A140" s="92"/>
      <c r="B140" s="93"/>
      <c r="C140" s="52" t="s">
        <v>168</v>
      </c>
      <c r="D140" s="93"/>
      <c r="E140" s="56">
        <v>332</v>
      </c>
      <c r="F140" s="54">
        <v>1688918000</v>
      </c>
      <c r="G140" s="24" t="s">
        <v>169</v>
      </c>
    </row>
    <row r="141" spans="1:7" s="72" customFormat="1" ht="31.5">
      <c r="A141" s="92"/>
      <c r="B141" s="93"/>
      <c r="C141" s="52" t="s">
        <v>170</v>
      </c>
      <c r="D141" s="93"/>
      <c r="E141" s="56">
        <v>332</v>
      </c>
      <c r="F141" s="54">
        <v>178880000</v>
      </c>
      <c r="G141" s="24" t="s">
        <v>119</v>
      </c>
    </row>
    <row r="142" spans="1:7" s="72" customFormat="1" ht="31.5">
      <c r="A142" s="92"/>
      <c r="B142" s="93"/>
      <c r="C142" s="52" t="s">
        <v>171</v>
      </c>
      <c r="D142" s="93"/>
      <c r="E142" s="56">
        <v>341</v>
      </c>
      <c r="F142" s="54">
        <v>145229000</v>
      </c>
      <c r="G142" s="24" t="s">
        <v>117</v>
      </c>
    </row>
    <row r="143" spans="1:7" s="72" customFormat="1" ht="31.5">
      <c r="A143" s="92"/>
      <c r="B143" s="93"/>
      <c r="C143" s="52" t="s">
        <v>172</v>
      </c>
      <c r="D143" s="93"/>
      <c r="E143" s="56">
        <v>341</v>
      </c>
      <c r="F143" s="54">
        <v>90546000</v>
      </c>
      <c r="G143" s="24" t="s">
        <v>119</v>
      </c>
    </row>
    <row r="144" spans="1:7" s="72" customFormat="1" ht="16.5">
      <c r="A144" s="92"/>
      <c r="B144" s="93"/>
      <c r="C144" s="52" t="s">
        <v>173</v>
      </c>
      <c r="D144" s="93"/>
      <c r="E144" s="56">
        <v>341</v>
      </c>
      <c r="F144" s="54">
        <v>1709000</v>
      </c>
      <c r="G144" s="24" t="s">
        <v>164</v>
      </c>
    </row>
    <row r="145" spans="1:7" s="91" customFormat="1" ht="18.75">
      <c r="A145" s="81"/>
      <c r="B145" s="80"/>
      <c r="C145" s="42" t="s">
        <v>174</v>
      </c>
      <c r="D145" s="81"/>
      <c r="E145" s="55"/>
      <c r="F145" s="49">
        <f>SUM(F146:F150)</f>
        <v>925228633</v>
      </c>
      <c r="G145" s="24"/>
    </row>
    <row r="146" spans="1:7" s="68" customFormat="1" ht="18.75">
      <c r="A146" s="65"/>
      <c r="B146" s="66"/>
      <c r="C146" s="52" t="s">
        <v>175</v>
      </c>
      <c r="D146" s="65"/>
      <c r="E146" s="56">
        <v>283</v>
      </c>
      <c r="F146" s="54">
        <v>26786000</v>
      </c>
      <c r="G146" s="24" t="s">
        <v>164</v>
      </c>
    </row>
    <row r="147" spans="1:7" s="72" customFormat="1" ht="16.5">
      <c r="A147" s="69"/>
      <c r="B147" s="70"/>
      <c r="C147" s="52" t="s">
        <v>176</v>
      </c>
      <c r="D147" s="81"/>
      <c r="E147" s="56">
        <v>283</v>
      </c>
      <c r="F147" s="54">
        <v>11832000</v>
      </c>
      <c r="G147" s="24" t="s">
        <v>112</v>
      </c>
    </row>
    <row r="148" spans="1:7" s="68" customFormat="1" ht="18.75">
      <c r="A148" s="65"/>
      <c r="B148" s="66"/>
      <c r="C148" s="52" t="s">
        <v>153</v>
      </c>
      <c r="D148" s="65"/>
      <c r="E148" s="56">
        <v>283</v>
      </c>
      <c r="F148" s="54">
        <v>7456633</v>
      </c>
      <c r="G148" s="24" t="s">
        <v>112</v>
      </c>
    </row>
    <row r="149" spans="1:7" s="68" customFormat="1" ht="32.25">
      <c r="A149" s="65"/>
      <c r="B149" s="66"/>
      <c r="C149" s="52" t="s">
        <v>177</v>
      </c>
      <c r="D149" s="65"/>
      <c r="E149" s="56">
        <v>292</v>
      </c>
      <c r="F149" s="54">
        <v>34658000</v>
      </c>
      <c r="G149" s="24" t="s">
        <v>178</v>
      </c>
    </row>
    <row r="150" spans="1:7" s="72" customFormat="1" ht="31.5">
      <c r="A150" s="69"/>
      <c r="B150" s="70"/>
      <c r="C150" s="52" t="s">
        <v>179</v>
      </c>
      <c r="D150" s="81"/>
      <c r="E150" s="56">
        <v>292</v>
      </c>
      <c r="F150" s="54">
        <v>844496000</v>
      </c>
      <c r="G150" s="24" t="s">
        <v>119</v>
      </c>
    </row>
    <row r="151" spans="1:7" s="91" customFormat="1" ht="18.75">
      <c r="A151" s="94"/>
      <c r="B151" s="95"/>
      <c r="C151" s="42" t="s">
        <v>180</v>
      </c>
      <c r="D151" s="95"/>
      <c r="E151" s="55"/>
      <c r="F151" s="49">
        <f>F152</f>
        <v>540000000</v>
      </c>
      <c r="G151" s="58"/>
    </row>
    <row r="152" spans="1:7" s="72" customFormat="1" ht="63">
      <c r="A152" s="92"/>
      <c r="B152" s="93"/>
      <c r="C152" s="52" t="s">
        <v>181</v>
      </c>
      <c r="D152" s="93"/>
      <c r="E152" s="56">
        <v>292</v>
      </c>
      <c r="F152" s="54">
        <v>540000000</v>
      </c>
      <c r="G152" s="24" t="s">
        <v>147</v>
      </c>
    </row>
    <row r="153" spans="1:7" s="91" customFormat="1" ht="18.75">
      <c r="A153" s="81"/>
      <c r="B153" s="80"/>
      <c r="C153" s="42" t="s">
        <v>182</v>
      </c>
      <c r="D153" s="90"/>
      <c r="E153" s="55"/>
      <c r="F153" s="49">
        <f>F154</f>
        <v>700000000</v>
      </c>
      <c r="G153" s="24"/>
    </row>
    <row r="154" spans="1:7" s="91" customFormat="1" ht="32.25">
      <c r="A154" s="81"/>
      <c r="B154" s="80"/>
      <c r="C154" s="52" t="s">
        <v>183</v>
      </c>
      <c r="D154" s="90" t="s">
        <v>57</v>
      </c>
      <c r="E154" s="56">
        <v>292</v>
      </c>
      <c r="F154" s="54">
        <v>700000000</v>
      </c>
      <c r="G154" s="24" t="s">
        <v>142</v>
      </c>
    </row>
  </sheetData>
  <sheetProtection/>
  <mergeCells count="5">
    <mergeCell ref="A1:G1"/>
    <mergeCell ref="A2:G2"/>
    <mergeCell ref="A3:G3"/>
    <mergeCell ref="A4:G4"/>
    <mergeCell ref="G17:G18"/>
  </mergeCells>
  <printOptions/>
  <pageMargins left="0.35" right="0.2" top="0.41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</cp:lastModifiedBy>
  <cp:lastPrinted>2021-02-26T07:41:55Z</cp:lastPrinted>
  <dcterms:created xsi:type="dcterms:W3CDTF">2018-05-29T10:04:42Z</dcterms:created>
  <dcterms:modified xsi:type="dcterms:W3CDTF">2021-03-01T08:54:23Z</dcterms:modified>
  <cp:category/>
  <cp:version/>
  <cp:contentType/>
  <cp:contentStatus/>
</cp:coreProperties>
</file>